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35" windowHeight="7590" activeTab="2"/>
  </bookViews>
  <sheets>
    <sheet name="1-4 кл." sheetId="1" r:id="rId1"/>
    <sheet name="5-12" sheetId="2" r:id="rId2"/>
    <sheet name="інкл. " sheetId="3" r:id="rId3"/>
  </sheets>
  <definedNames>
    <definedName name="_xlnm.Print_Area" localSheetId="0">'1-4 кл.'!$A$1:$N$56</definedName>
    <definedName name="_xlnm.Print_Area" localSheetId="1">'5-12'!$A$1:$AD$67</definedName>
    <definedName name="_xlnm.Print_Area" localSheetId="2">'інкл. '!$A$1:$AF$27</definedName>
  </definedNames>
  <calcPr fullCalcOnLoad="1"/>
</workbook>
</file>

<file path=xl/sharedStrings.xml><?xml version="1.0" encoding="utf-8"?>
<sst xmlns="http://schemas.openxmlformats.org/spreadsheetml/2006/main" count="228" uniqueCount="82">
  <si>
    <t>І ст.</t>
  </si>
  <si>
    <t>1 кл.</t>
  </si>
  <si>
    <t>кл.</t>
  </si>
  <si>
    <t>уч.</t>
  </si>
  <si>
    <t>2 кл.</t>
  </si>
  <si>
    <t>3 кл.</t>
  </si>
  <si>
    <t>4 кл.</t>
  </si>
  <si>
    <t>разом 1-4 кл.</t>
  </si>
  <si>
    <t>Разом по району</t>
  </si>
  <si>
    <t>5 кл.</t>
  </si>
  <si>
    <t>6 кл.</t>
  </si>
  <si>
    <t>7 кл.</t>
  </si>
  <si>
    <t>8 кл.</t>
  </si>
  <si>
    <t>9 кл.</t>
  </si>
  <si>
    <t>10 кл.</t>
  </si>
  <si>
    <t>11 кл.</t>
  </si>
  <si>
    <t>Уч.</t>
  </si>
  <si>
    <t>Разом учнів</t>
  </si>
  <si>
    <t>ІІ ст.</t>
  </si>
  <si>
    <t>ІІІ ст.</t>
  </si>
  <si>
    <t>ГПД</t>
  </si>
  <si>
    <t>Приватні заклади</t>
  </si>
  <si>
    <t xml:space="preserve"> кл.</t>
  </si>
  <si>
    <t xml:space="preserve"> уч.</t>
  </si>
  <si>
    <t xml:space="preserve">Разом </t>
  </si>
  <si>
    <t>№ з/п</t>
  </si>
  <si>
    <t>№    з/п</t>
  </si>
  <si>
    <t>КЮМ</t>
  </si>
  <si>
    <t>Гр.</t>
  </si>
  <si>
    <t>РАЗОМ</t>
  </si>
  <si>
    <t>Разом 1- 4 кл.</t>
  </si>
  <si>
    <t>ВСЬОГО</t>
  </si>
  <si>
    <t>Середня  наповнюваність</t>
  </si>
  <si>
    <t>Разом приватні</t>
  </si>
  <si>
    <t>Благовіст</t>
  </si>
  <si>
    <t>Департамент освіти Харківської міської ради</t>
  </si>
  <si>
    <t>Середня наповн.</t>
  </si>
  <si>
    <t>Разом       10-11 кл.</t>
  </si>
  <si>
    <t>Всього</t>
  </si>
  <si>
    <t>Разом                    5-9 кл.</t>
  </si>
  <si>
    <t>Разом               10-12 кл.</t>
  </si>
  <si>
    <t>№ ДЮСШ</t>
  </si>
  <si>
    <t>Головний бухгалтер</t>
  </si>
  <si>
    <t xml:space="preserve">Начальник Управління освіти </t>
  </si>
  <si>
    <t>груп</t>
  </si>
  <si>
    <t>учнів</t>
  </si>
  <si>
    <t xml:space="preserve">до рішення виконавчого комітету </t>
  </si>
  <si>
    <t>Харківської міської ради</t>
  </si>
  <si>
    <t>Додаток  13</t>
  </si>
  <si>
    <t xml:space="preserve">від               2017 № </t>
  </si>
  <si>
    <t xml:space="preserve"> № з/п</t>
  </si>
  <si>
    <t>разом                        1-4 кл.</t>
  </si>
  <si>
    <t>разом               5-9 кл.</t>
  </si>
  <si>
    <t>разом                  10-11 кл.</t>
  </si>
  <si>
    <t>всього</t>
  </si>
  <si>
    <t>класів</t>
  </si>
  <si>
    <t>ЦПО "Мрія"</t>
  </si>
  <si>
    <t>№ ЗЗСО</t>
  </si>
  <si>
    <t>учнів з особливими  
потребами</t>
  </si>
  <si>
    <t>Лєствіца</t>
  </si>
  <si>
    <t>Разом комунальні</t>
  </si>
  <si>
    <t>гр.</t>
  </si>
  <si>
    <t>Разом 5-9 кл.</t>
  </si>
  <si>
    <t>Разом 10-11 кл.</t>
  </si>
  <si>
    <t>Разом 10-12 кл.</t>
  </si>
  <si>
    <t>Л.В. МИКОЛЕНКО</t>
  </si>
  <si>
    <t>Л.В.МИКОЛЕНКО</t>
  </si>
  <si>
    <t>ЗЗСО</t>
  </si>
  <si>
    <t>ПУШ</t>
  </si>
  <si>
    <t>________________ № _______</t>
  </si>
  <si>
    <t xml:space="preserve">Мережа комунальних закладів загальної середньої освіти  Салтівського району   </t>
  </si>
  <si>
    <t xml:space="preserve">Мережа приватних закладів загальної  середньої освіти Салтівського району                                            </t>
  </si>
  <si>
    <t>Л.Г. КАРПОВА</t>
  </si>
  <si>
    <t xml:space="preserve">Мережа 
закладів загальної середньої освіти комунальної форми власності Салтівського району з класами з інклюзивним навчанням 
</t>
  </si>
  <si>
    <t>Комун.</t>
  </si>
  <si>
    <t>Прив.</t>
  </si>
  <si>
    <t>на 2023/2024 навчальний рік</t>
  </si>
  <si>
    <t xml:space="preserve">  на  2023/2024 навчальний рік    ( І ступінь )</t>
  </si>
  <si>
    <t xml:space="preserve">Мережа приватних закладів загальної середньої освіти Московського району м. Харкова  на 01.09.2023 року  (ІІ - ІІІ ступінь) </t>
  </si>
  <si>
    <t>Мережа  закладів позашкільної освіти Салтівського району м. Харкова  на 2023/2024 навчальний рік</t>
  </si>
  <si>
    <t xml:space="preserve">на  05.09.2023 навчальний рік (І ст.) </t>
  </si>
  <si>
    <t xml:space="preserve">Мережа комунальних закладів загальної середньої освіти Салтівського району на 05.09.2023 навчальний рік  (ІІ - ІІІ ступінь)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</si>
</sst>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dd/mm/yy;@"/>
    <numFmt numFmtId="190" formatCode="0.00;[Red]0.00"/>
    <numFmt numFmtId="191" formatCode="#,##0.0"/>
    <numFmt numFmtId="192" formatCode="#,##0.00;[Red]#,##0.00"/>
    <numFmt numFmtId="193" formatCode="0;[Red]0"/>
  </numFmts>
  <fonts count="77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sz val="10"/>
      <color indexed="55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7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3" fontId="19" fillId="34" borderId="0" xfId="0" applyNumberFormat="1" applyFont="1" applyFill="1" applyAlignment="1">
      <alignment vertical="center"/>
    </xf>
    <xf numFmtId="3" fontId="20" fillId="34" borderId="0" xfId="0" applyNumberFormat="1" applyFont="1" applyFill="1" applyAlignment="1">
      <alignment vertical="center"/>
    </xf>
    <xf numFmtId="3" fontId="19" fillId="34" borderId="10" xfId="0" applyNumberFormat="1" applyFont="1" applyFill="1" applyBorder="1" applyAlignment="1">
      <alignment horizontal="center" vertical="center" textRotation="90" wrapText="1"/>
    </xf>
    <xf numFmtId="3" fontId="19" fillId="34" borderId="0" xfId="0" applyNumberFormat="1" applyFont="1" applyFill="1" applyAlignment="1">
      <alignment horizontal="center" vertical="center"/>
    </xf>
    <xf numFmtId="0" fontId="71" fillId="34" borderId="0" xfId="0" applyFont="1" applyFill="1" applyAlignment="1">
      <alignment/>
    </xf>
    <xf numFmtId="0" fontId="71" fillId="0" borderId="0" xfId="0" applyFont="1" applyFill="1" applyAlignment="1">
      <alignment/>
    </xf>
    <xf numFmtId="0" fontId="14" fillId="34" borderId="0" xfId="0" applyFont="1" applyFill="1" applyBorder="1" applyAlignment="1">
      <alignment horizontal="center"/>
    </xf>
    <xf numFmtId="0" fontId="72" fillId="34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3" fontId="19" fillId="34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/>
    </xf>
    <xf numFmtId="3" fontId="20" fillId="34" borderId="0" xfId="0" applyNumberFormat="1" applyFont="1" applyFill="1" applyBorder="1" applyAlignment="1">
      <alignment vertical="center"/>
    </xf>
    <xf numFmtId="3" fontId="20" fillId="7" borderId="12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/>
    </xf>
    <xf numFmtId="3" fontId="20" fillId="7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3" fontId="19" fillId="34" borderId="10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190" fontId="11" fillId="0" borderId="13" xfId="0" applyNumberFormat="1" applyFont="1" applyFill="1" applyBorder="1" applyAlignment="1">
      <alignment vertical="center"/>
    </xf>
    <xf numFmtId="0" fontId="30" fillId="35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35" borderId="15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1" fontId="20" fillId="37" borderId="17" xfId="0" applyNumberFormat="1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/>
    </xf>
    <xf numFmtId="0" fontId="19" fillId="34" borderId="18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190" fontId="13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190" fontId="18" fillId="0" borderId="13" xfId="0" applyNumberFormat="1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190" fontId="19" fillId="0" borderId="13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 vertical="center"/>
    </xf>
    <xf numFmtId="190" fontId="19" fillId="35" borderId="19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top" wrapText="1"/>
      <protection locked="0"/>
    </xf>
    <xf numFmtId="0" fontId="19" fillId="35" borderId="13" xfId="0" applyFont="1" applyFill="1" applyBorder="1" applyAlignment="1" applyProtection="1">
      <alignment horizontal="center" vertical="top" wrapText="1"/>
      <protection locked="0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 vertical="center"/>
    </xf>
    <xf numFmtId="190" fontId="19" fillId="37" borderId="17" xfId="0" applyNumberFormat="1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vertical="center"/>
    </xf>
    <xf numFmtId="0" fontId="15" fillId="38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22" fillId="38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4" fillId="33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190" fontId="13" fillId="40" borderId="13" xfId="0" applyNumberFormat="1" applyFont="1" applyFill="1" applyBorder="1" applyAlignment="1">
      <alignment horizontal="center" vertical="center"/>
    </xf>
    <xf numFmtId="190" fontId="20" fillId="36" borderId="13" xfId="0" applyNumberFormat="1" applyFont="1" applyFill="1" applyBorder="1" applyAlignment="1">
      <alignment horizontal="center"/>
    </xf>
    <xf numFmtId="0" fontId="20" fillId="41" borderId="13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/>
    </xf>
    <xf numFmtId="0" fontId="20" fillId="41" borderId="18" xfId="0" applyFont="1" applyFill="1" applyBorder="1" applyAlignment="1">
      <alignment horizontal="center" vertical="center"/>
    </xf>
    <xf numFmtId="0" fontId="74" fillId="42" borderId="13" xfId="0" applyFont="1" applyFill="1" applyBorder="1" applyAlignment="1">
      <alignment horizontal="center" vertical="center"/>
    </xf>
    <xf numFmtId="190" fontId="13" fillId="34" borderId="13" xfId="0" applyNumberFormat="1" applyFont="1" applyFill="1" applyBorder="1" applyAlignment="1">
      <alignment horizontal="center" vertical="center"/>
    </xf>
    <xf numFmtId="3" fontId="75" fillId="34" borderId="10" xfId="0" applyNumberFormat="1" applyFont="1" applyFill="1" applyBorder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/>
    </xf>
    <xf numFmtId="3" fontId="75" fillId="40" borderId="10" xfId="0" applyNumberFormat="1" applyFont="1" applyFill="1" applyBorder="1" applyAlignment="1">
      <alignment horizontal="center" vertical="center"/>
    </xf>
    <xf numFmtId="3" fontId="75" fillId="7" borderId="12" xfId="0" applyNumberFormat="1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 vertical="center"/>
    </xf>
    <xf numFmtId="0" fontId="74" fillId="34" borderId="18" xfId="0" applyFont="1" applyFill="1" applyBorder="1" applyAlignment="1">
      <alignment horizontal="center"/>
    </xf>
    <xf numFmtId="0" fontId="74" fillId="34" borderId="18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3" fontId="75" fillId="34" borderId="12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/>
    </xf>
    <xf numFmtId="0" fontId="13" fillId="43" borderId="13" xfId="0" applyFont="1" applyFill="1" applyBorder="1" applyAlignment="1">
      <alignment horizontal="center"/>
    </xf>
    <xf numFmtId="0" fontId="13" fillId="43" borderId="13" xfId="0" applyFont="1" applyFill="1" applyBorder="1" applyAlignment="1">
      <alignment horizontal="center" vertical="center"/>
    </xf>
    <xf numFmtId="0" fontId="13" fillId="43" borderId="1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76" fillId="34" borderId="18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/>
    </xf>
    <xf numFmtId="0" fontId="13" fillId="44" borderId="13" xfId="0" applyFont="1" applyFill="1" applyBorder="1" applyAlignment="1">
      <alignment horizontal="center"/>
    </xf>
    <xf numFmtId="0" fontId="13" fillId="43" borderId="18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0" fontId="19" fillId="43" borderId="18" xfId="0" applyFont="1" applyFill="1" applyBorder="1" applyAlignment="1">
      <alignment horizontal="center" vertical="center"/>
    </xf>
    <xf numFmtId="3" fontId="19" fillId="43" borderId="12" xfId="0" applyNumberFormat="1" applyFont="1" applyFill="1" applyBorder="1" applyAlignment="1">
      <alignment horizontal="center" vertical="center" wrapText="1"/>
    </xf>
    <xf numFmtId="0" fontId="19" fillId="43" borderId="18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 vertical="center"/>
    </xf>
    <xf numFmtId="0" fontId="19" fillId="4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/>
    </xf>
    <xf numFmtId="1" fontId="11" fillId="37" borderId="17" xfId="0" applyNumberFormat="1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/>
    </xf>
    <xf numFmtId="14" fontId="19" fillId="34" borderId="0" xfId="0" applyNumberFormat="1" applyFont="1" applyFill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/>
    </xf>
    <xf numFmtId="190" fontId="11" fillId="45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90" fontId="11" fillId="37" borderId="23" xfId="0" applyNumberFormat="1" applyFont="1" applyFill="1" applyBorder="1" applyAlignment="1">
      <alignment horizontal="right" vertical="center"/>
    </xf>
    <xf numFmtId="0" fontId="20" fillId="7" borderId="24" xfId="0" applyFont="1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 wrapText="1"/>
    </xf>
    <xf numFmtId="2" fontId="20" fillId="36" borderId="17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14" fillId="35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5" borderId="13" xfId="0" applyFont="1" applyFill="1" applyBorder="1" applyAlignment="1">
      <alignment horizontal="center" vertical="center" wrapText="1"/>
    </xf>
    <xf numFmtId="190" fontId="18" fillId="35" borderId="13" xfId="0" applyNumberFormat="1" applyFont="1" applyFill="1" applyBorder="1" applyAlignment="1">
      <alignment horizontal="center" vertical="center"/>
    </xf>
    <xf numFmtId="190" fontId="18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wrapText="1"/>
    </xf>
    <xf numFmtId="0" fontId="13" fillId="35" borderId="13" xfId="0" applyFont="1" applyFill="1" applyBorder="1" applyAlignment="1">
      <alignment horizontal="center" vertical="center" wrapText="1"/>
    </xf>
    <xf numFmtId="3" fontId="23" fillId="34" borderId="0" xfId="0" applyNumberFormat="1" applyFont="1" applyFill="1" applyAlignment="1" applyProtection="1">
      <alignment horizontal="center" wrapText="1"/>
      <protection locked="0"/>
    </xf>
    <xf numFmtId="3" fontId="20" fillId="34" borderId="22" xfId="0" applyNumberFormat="1" applyFont="1" applyFill="1" applyBorder="1" applyAlignment="1">
      <alignment horizontal="center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24" xfId="0" applyNumberFormat="1" applyFont="1" applyFill="1" applyBorder="1" applyAlignment="1">
      <alignment horizontal="center" vertical="center"/>
    </xf>
    <xf numFmtId="3" fontId="19" fillId="34" borderId="26" xfId="0" applyNumberFormat="1" applyFont="1" applyFill="1" applyBorder="1" applyAlignment="1">
      <alignment horizontal="center" vertical="center"/>
    </xf>
    <xf numFmtId="3" fontId="19" fillId="34" borderId="24" xfId="0" applyNumberFormat="1" applyFont="1" applyFill="1" applyBorder="1" applyAlignment="1">
      <alignment horizontal="center" vertical="center" wrapText="1"/>
    </xf>
    <xf numFmtId="3" fontId="19" fillId="34" borderId="26" xfId="0" applyNumberFormat="1" applyFont="1" applyFill="1" applyBorder="1" applyAlignment="1">
      <alignment horizontal="center" vertical="center" wrapText="1"/>
    </xf>
    <xf numFmtId="3" fontId="20" fillId="34" borderId="24" xfId="0" applyNumberFormat="1" applyFont="1" applyFill="1" applyBorder="1" applyAlignment="1">
      <alignment horizontal="center" vertical="center"/>
    </xf>
    <xf numFmtId="3" fontId="20" fillId="34" borderId="26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112" zoomScaleSheetLayoutView="112" zoomScalePageLayoutView="0" workbookViewId="0" topLeftCell="A1">
      <selection activeCell="A3" sqref="A3:N3"/>
    </sheetView>
  </sheetViews>
  <sheetFormatPr defaultColWidth="9.00390625" defaultRowHeight="12.75"/>
  <cols>
    <col min="4" max="4" width="7.00390625" style="0" customWidth="1"/>
    <col min="8" max="8" width="7.875" style="0" customWidth="1"/>
    <col min="13" max="13" width="8.375" style="0" customWidth="1"/>
    <col min="14" max="14" width="7.875" style="0" customWidth="1"/>
  </cols>
  <sheetData>
    <row r="1" spans="1:15" ht="15.75">
      <c r="A1" s="243" t="s">
        <v>69</v>
      </c>
      <c r="B1" s="243"/>
      <c r="C1" s="243"/>
      <c r="D1" s="243"/>
      <c r="E1" s="243"/>
      <c r="F1" s="243"/>
      <c r="G1" s="82"/>
      <c r="H1" s="83"/>
      <c r="I1" s="84" t="s">
        <v>35</v>
      </c>
      <c r="J1" s="83"/>
      <c r="K1" s="83"/>
      <c r="L1" s="85"/>
      <c r="M1" s="85"/>
      <c r="N1" s="82"/>
      <c r="O1" s="82"/>
    </row>
    <row r="2" spans="1:15" ht="15.75" customHeight="1">
      <c r="A2" s="233" t="s">
        <v>70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93"/>
    </row>
    <row r="3" spans="1:15" ht="15.75" customHeight="1">
      <c r="A3" s="234" t="s">
        <v>80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93"/>
    </row>
    <row r="4" spans="1:14" ht="15">
      <c r="A4" s="248" t="s">
        <v>25</v>
      </c>
      <c r="B4" s="249" t="s">
        <v>57</v>
      </c>
      <c r="C4" s="250" t="s">
        <v>1</v>
      </c>
      <c r="D4" s="250"/>
      <c r="E4" s="251" t="s">
        <v>4</v>
      </c>
      <c r="F4" s="251"/>
      <c r="G4" s="251" t="s">
        <v>5</v>
      </c>
      <c r="H4" s="251"/>
      <c r="I4" s="251" t="s">
        <v>6</v>
      </c>
      <c r="J4" s="251"/>
      <c r="K4" s="239" t="s">
        <v>30</v>
      </c>
      <c r="L4" s="239"/>
      <c r="M4" s="240" t="s">
        <v>20</v>
      </c>
      <c r="N4" s="240"/>
    </row>
    <row r="5" spans="1:14" ht="12.75">
      <c r="A5" s="248"/>
      <c r="B5" s="249"/>
      <c r="C5" s="98" t="s">
        <v>2</v>
      </c>
      <c r="D5" s="98" t="s">
        <v>3</v>
      </c>
      <c r="E5" s="99" t="s">
        <v>2</v>
      </c>
      <c r="F5" s="99" t="s">
        <v>3</v>
      </c>
      <c r="G5" s="99" t="s">
        <v>2</v>
      </c>
      <c r="H5" s="99" t="s">
        <v>3</v>
      </c>
      <c r="I5" s="99" t="s">
        <v>2</v>
      </c>
      <c r="J5" s="99" t="s">
        <v>3</v>
      </c>
      <c r="K5" s="124" t="s">
        <v>2</v>
      </c>
      <c r="L5" s="124" t="s">
        <v>3</v>
      </c>
      <c r="M5" s="101" t="s">
        <v>28</v>
      </c>
      <c r="N5" s="101" t="s">
        <v>3</v>
      </c>
    </row>
    <row r="6" spans="1:14" ht="16.5">
      <c r="A6" s="216">
        <v>1</v>
      </c>
      <c r="B6" s="212">
        <v>3</v>
      </c>
      <c r="C6" s="94"/>
      <c r="D6" s="77"/>
      <c r="E6" s="94"/>
      <c r="F6" s="77"/>
      <c r="G6" s="94"/>
      <c r="H6" s="94"/>
      <c r="I6" s="94"/>
      <c r="J6" s="94"/>
      <c r="K6" s="119">
        <f aca="true" t="shared" si="0" ref="K6:L37">C6+E6+G6+I6</f>
        <v>0</v>
      </c>
      <c r="L6" s="119">
        <f t="shared" si="0"/>
        <v>0</v>
      </c>
      <c r="M6" s="120"/>
      <c r="N6" s="120"/>
    </row>
    <row r="7" spans="1:14" ht="16.5">
      <c r="A7" s="217">
        <v>2</v>
      </c>
      <c r="B7" s="211">
        <v>8</v>
      </c>
      <c r="C7" s="94">
        <v>2</v>
      </c>
      <c r="D7" s="77">
        <v>38</v>
      </c>
      <c r="E7" s="94">
        <v>1</v>
      </c>
      <c r="F7" s="77">
        <v>36</v>
      </c>
      <c r="G7" s="94">
        <v>3</v>
      </c>
      <c r="H7" s="94">
        <v>76</v>
      </c>
      <c r="I7" s="94">
        <v>3</v>
      </c>
      <c r="J7" s="94">
        <v>81</v>
      </c>
      <c r="K7" s="199">
        <f t="shared" si="0"/>
        <v>9</v>
      </c>
      <c r="L7" s="199">
        <f t="shared" si="0"/>
        <v>231</v>
      </c>
      <c r="M7" s="229">
        <v>2</v>
      </c>
      <c r="N7" s="229">
        <v>60</v>
      </c>
    </row>
    <row r="8" spans="1:14" ht="16.5">
      <c r="A8" s="217">
        <v>3</v>
      </c>
      <c r="B8" s="211">
        <v>19</v>
      </c>
      <c r="C8" s="94">
        <v>1</v>
      </c>
      <c r="D8" s="78">
        <v>18</v>
      </c>
      <c r="E8" s="94">
        <v>1</v>
      </c>
      <c r="F8" s="78">
        <v>20</v>
      </c>
      <c r="G8" s="94">
        <v>1</v>
      </c>
      <c r="H8" s="94">
        <v>26</v>
      </c>
      <c r="I8" s="94">
        <v>1</v>
      </c>
      <c r="J8" s="94">
        <v>30</v>
      </c>
      <c r="K8" s="199">
        <f t="shared" si="0"/>
        <v>4</v>
      </c>
      <c r="L8" s="199">
        <f t="shared" si="0"/>
        <v>94</v>
      </c>
      <c r="M8" s="121">
        <v>1</v>
      </c>
      <c r="N8" s="121">
        <v>30</v>
      </c>
    </row>
    <row r="9" spans="1:14" ht="16.5">
      <c r="A9" s="216">
        <v>4</v>
      </c>
      <c r="B9" s="212">
        <v>23</v>
      </c>
      <c r="C9" s="79"/>
      <c r="D9" s="95"/>
      <c r="E9" s="79"/>
      <c r="F9" s="78"/>
      <c r="G9" s="79"/>
      <c r="H9" s="79"/>
      <c r="I9" s="79"/>
      <c r="J9" s="79"/>
      <c r="K9" s="199">
        <f t="shared" si="0"/>
        <v>0</v>
      </c>
      <c r="L9" s="199">
        <f t="shared" si="0"/>
        <v>0</v>
      </c>
      <c r="M9" s="120"/>
      <c r="N9" s="120"/>
    </row>
    <row r="10" spans="1:14" ht="16.5">
      <c r="A10" s="217">
        <v>5</v>
      </c>
      <c r="B10" s="211">
        <v>25</v>
      </c>
      <c r="C10" s="94">
        <v>1</v>
      </c>
      <c r="D10" s="78">
        <v>22</v>
      </c>
      <c r="E10" s="94">
        <v>1</v>
      </c>
      <c r="F10" s="78">
        <v>34</v>
      </c>
      <c r="G10" s="94">
        <v>1</v>
      </c>
      <c r="H10" s="94">
        <v>27</v>
      </c>
      <c r="I10" s="94">
        <v>2</v>
      </c>
      <c r="J10" s="94">
        <v>56</v>
      </c>
      <c r="K10" s="199">
        <f t="shared" si="0"/>
        <v>5</v>
      </c>
      <c r="L10" s="199">
        <f t="shared" si="0"/>
        <v>139</v>
      </c>
      <c r="M10" s="221">
        <v>1</v>
      </c>
      <c r="N10" s="221">
        <v>25</v>
      </c>
    </row>
    <row r="11" spans="1:14" ht="16.5">
      <c r="A11" s="218">
        <v>6</v>
      </c>
      <c r="B11" s="211">
        <v>30</v>
      </c>
      <c r="C11" s="94">
        <v>1</v>
      </c>
      <c r="D11" s="78">
        <v>26</v>
      </c>
      <c r="E11" s="94">
        <v>1</v>
      </c>
      <c r="F11" s="78">
        <v>19</v>
      </c>
      <c r="G11" s="94">
        <v>1</v>
      </c>
      <c r="H11" s="94">
        <v>26</v>
      </c>
      <c r="I11" s="94">
        <v>1</v>
      </c>
      <c r="J11" s="94">
        <v>40</v>
      </c>
      <c r="K11" s="199">
        <f t="shared" si="0"/>
        <v>4</v>
      </c>
      <c r="L11" s="199">
        <f t="shared" si="0"/>
        <v>111</v>
      </c>
      <c r="M11" s="227">
        <v>2</v>
      </c>
      <c r="N11" s="227">
        <v>60</v>
      </c>
    </row>
    <row r="12" spans="1:14" ht="16.5">
      <c r="A12" s="216">
        <v>7</v>
      </c>
      <c r="B12" s="212">
        <v>31</v>
      </c>
      <c r="C12" s="94">
        <v>1</v>
      </c>
      <c r="D12" s="78">
        <v>20</v>
      </c>
      <c r="E12" s="94">
        <v>2</v>
      </c>
      <c r="F12" s="78">
        <v>42</v>
      </c>
      <c r="G12" s="94">
        <v>2</v>
      </c>
      <c r="H12" s="94">
        <v>49</v>
      </c>
      <c r="I12" s="94">
        <v>3</v>
      </c>
      <c r="J12" s="94">
        <v>79</v>
      </c>
      <c r="K12" s="199">
        <f t="shared" si="0"/>
        <v>8</v>
      </c>
      <c r="L12" s="199">
        <f t="shared" si="0"/>
        <v>190</v>
      </c>
      <c r="M12" s="123">
        <v>2</v>
      </c>
      <c r="N12" s="123">
        <v>60</v>
      </c>
    </row>
    <row r="13" spans="1:14" ht="16.5">
      <c r="A13" s="217">
        <v>8</v>
      </c>
      <c r="B13" s="211">
        <v>33</v>
      </c>
      <c r="C13" s="94">
        <v>4</v>
      </c>
      <c r="D13" s="78">
        <v>112</v>
      </c>
      <c r="E13" s="94">
        <v>3</v>
      </c>
      <c r="F13" s="78">
        <v>91</v>
      </c>
      <c r="G13" s="94">
        <v>4</v>
      </c>
      <c r="H13" s="94">
        <v>113</v>
      </c>
      <c r="I13" s="94">
        <v>4</v>
      </c>
      <c r="J13" s="94">
        <v>106</v>
      </c>
      <c r="K13" s="199">
        <f t="shared" si="0"/>
        <v>15</v>
      </c>
      <c r="L13" s="199">
        <f t="shared" si="0"/>
        <v>422</v>
      </c>
      <c r="M13" s="221">
        <v>2</v>
      </c>
      <c r="N13" s="221">
        <v>60</v>
      </c>
    </row>
    <row r="14" spans="1:14" ht="16.5">
      <c r="A14" s="217">
        <v>9</v>
      </c>
      <c r="B14" s="211">
        <v>42</v>
      </c>
      <c r="C14" s="94">
        <v>1</v>
      </c>
      <c r="D14" s="78">
        <v>19</v>
      </c>
      <c r="E14" s="94">
        <v>1</v>
      </c>
      <c r="F14" s="78">
        <v>21</v>
      </c>
      <c r="G14" s="94">
        <v>1</v>
      </c>
      <c r="H14" s="94">
        <v>25</v>
      </c>
      <c r="I14" s="94">
        <v>1</v>
      </c>
      <c r="J14" s="94">
        <v>27</v>
      </c>
      <c r="K14" s="199">
        <f t="shared" si="0"/>
        <v>4</v>
      </c>
      <c r="L14" s="199">
        <f t="shared" si="0"/>
        <v>92</v>
      </c>
      <c r="M14" s="122">
        <v>1</v>
      </c>
      <c r="N14" s="122">
        <v>30</v>
      </c>
    </row>
    <row r="15" spans="1:14" ht="16.5">
      <c r="A15" s="217">
        <v>10</v>
      </c>
      <c r="B15" s="211">
        <v>43</v>
      </c>
      <c r="C15" s="94">
        <v>3</v>
      </c>
      <c r="D15" s="78">
        <v>74</v>
      </c>
      <c r="E15" s="94">
        <v>4</v>
      </c>
      <c r="F15" s="78">
        <v>92</v>
      </c>
      <c r="G15" s="94">
        <v>4</v>
      </c>
      <c r="H15" s="94">
        <v>103</v>
      </c>
      <c r="I15" s="94">
        <v>4</v>
      </c>
      <c r="J15" s="94">
        <v>99</v>
      </c>
      <c r="K15" s="199">
        <f t="shared" si="0"/>
        <v>15</v>
      </c>
      <c r="L15" s="199">
        <f t="shared" si="0"/>
        <v>368</v>
      </c>
      <c r="M15" s="121">
        <v>2</v>
      </c>
      <c r="N15" s="121">
        <v>60</v>
      </c>
    </row>
    <row r="16" spans="1:14" ht="16.5">
      <c r="A16" s="218">
        <v>11</v>
      </c>
      <c r="B16" s="211">
        <v>56</v>
      </c>
      <c r="C16" s="94">
        <v>2</v>
      </c>
      <c r="D16" s="78">
        <v>38</v>
      </c>
      <c r="E16" s="94">
        <v>1</v>
      </c>
      <c r="F16" s="78">
        <v>19</v>
      </c>
      <c r="G16" s="94">
        <v>3</v>
      </c>
      <c r="H16" s="94">
        <v>65</v>
      </c>
      <c r="I16" s="94">
        <v>3</v>
      </c>
      <c r="J16" s="94">
        <v>57</v>
      </c>
      <c r="K16" s="199">
        <f t="shared" si="0"/>
        <v>9</v>
      </c>
      <c r="L16" s="199">
        <f t="shared" si="0"/>
        <v>179</v>
      </c>
      <c r="M16" s="229">
        <v>1</v>
      </c>
      <c r="N16" s="229">
        <v>30</v>
      </c>
    </row>
    <row r="17" spans="1:14" ht="16.5">
      <c r="A17" s="218">
        <v>12</v>
      </c>
      <c r="B17" s="211">
        <v>58</v>
      </c>
      <c r="C17" s="94">
        <v>3</v>
      </c>
      <c r="D17" s="78">
        <v>75</v>
      </c>
      <c r="E17" s="94">
        <v>3</v>
      </c>
      <c r="F17" s="78">
        <v>68</v>
      </c>
      <c r="G17" s="94">
        <v>4</v>
      </c>
      <c r="H17" s="94">
        <v>112</v>
      </c>
      <c r="I17" s="94">
        <v>4</v>
      </c>
      <c r="J17" s="94">
        <v>118</v>
      </c>
      <c r="K17" s="199">
        <f t="shared" si="0"/>
        <v>14</v>
      </c>
      <c r="L17" s="199">
        <f t="shared" si="0"/>
        <v>373</v>
      </c>
      <c r="M17" s="227">
        <v>2</v>
      </c>
      <c r="N17" s="227">
        <v>60</v>
      </c>
    </row>
    <row r="18" spans="1:14" ht="16.5">
      <c r="A18" s="224">
        <v>13</v>
      </c>
      <c r="B18" s="212">
        <v>64</v>
      </c>
      <c r="C18" s="94">
        <v>2</v>
      </c>
      <c r="D18" s="78">
        <v>46</v>
      </c>
      <c r="E18" s="94">
        <v>2</v>
      </c>
      <c r="F18" s="78">
        <v>46</v>
      </c>
      <c r="G18" s="94">
        <v>3</v>
      </c>
      <c r="H18" s="94">
        <v>74</v>
      </c>
      <c r="I18" s="94">
        <v>3</v>
      </c>
      <c r="J18" s="94">
        <v>85</v>
      </c>
      <c r="K18" s="199">
        <f t="shared" si="0"/>
        <v>10</v>
      </c>
      <c r="L18" s="199">
        <f t="shared" si="0"/>
        <v>251</v>
      </c>
      <c r="M18" s="123">
        <v>2</v>
      </c>
      <c r="N18" s="123">
        <v>60</v>
      </c>
    </row>
    <row r="19" spans="1:14" ht="16.5">
      <c r="A19" s="218">
        <v>14</v>
      </c>
      <c r="B19" s="211">
        <v>84</v>
      </c>
      <c r="C19" s="94">
        <v>1</v>
      </c>
      <c r="D19" s="78">
        <v>18</v>
      </c>
      <c r="E19" s="94">
        <v>1</v>
      </c>
      <c r="F19" s="78">
        <v>22</v>
      </c>
      <c r="G19" s="94">
        <v>1</v>
      </c>
      <c r="H19" s="94">
        <v>33</v>
      </c>
      <c r="I19" s="94">
        <v>2</v>
      </c>
      <c r="J19" s="94">
        <v>40</v>
      </c>
      <c r="K19" s="199">
        <f t="shared" si="0"/>
        <v>5</v>
      </c>
      <c r="L19" s="199">
        <f t="shared" si="0"/>
        <v>113</v>
      </c>
      <c r="M19" s="122">
        <v>2</v>
      </c>
      <c r="N19" s="122">
        <v>60</v>
      </c>
    </row>
    <row r="20" spans="1:14" ht="16.5">
      <c r="A20" s="216">
        <v>15</v>
      </c>
      <c r="B20" s="212">
        <v>97</v>
      </c>
      <c r="C20" s="94">
        <v>1</v>
      </c>
      <c r="D20" s="78">
        <v>29</v>
      </c>
      <c r="E20" s="94">
        <v>1</v>
      </c>
      <c r="F20" s="78">
        <v>29</v>
      </c>
      <c r="G20" s="94">
        <v>2</v>
      </c>
      <c r="H20" s="94">
        <v>63</v>
      </c>
      <c r="I20" s="94">
        <v>3</v>
      </c>
      <c r="J20" s="94">
        <v>78</v>
      </c>
      <c r="K20" s="199">
        <f t="shared" si="0"/>
        <v>7</v>
      </c>
      <c r="L20" s="199">
        <f t="shared" si="0"/>
        <v>199</v>
      </c>
      <c r="M20" s="123">
        <v>2</v>
      </c>
      <c r="N20" s="123">
        <v>60</v>
      </c>
    </row>
    <row r="21" spans="1:14" ht="16.5">
      <c r="A21" s="218">
        <v>16</v>
      </c>
      <c r="B21" s="211">
        <v>98</v>
      </c>
      <c r="C21" s="94">
        <v>1</v>
      </c>
      <c r="D21" s="94">
        <v>34</v>
      </c>
      <c r="E21" s="94">
        <v>2</v>
      </c>
      <c r="F21" s="94">
        <v>39</v>
      </c>
      <c r="G21" s="94">
        <v>2</v>
      </c>
      <c r="H21" s="94">
        <v>54</v>
      </c>
      <c r="I21" s="94">
        <v>2</v>
      </c>
      <c r="J21" s="94">
        <v>55</v>
      </c>
      <c r="K21" s="199">
        <f t="shared" si="0"/>
        <v>7</v>
      </c>
      <c r="L21" s="199">
        <f t="shared" si="0"/>
        <v>182</v>
      </c>
      <c r="M21" s="122">
        <v>1</v>
      </c>
      <c r="N21" s="122">
        <v>30</v>
      </c>
    </row>
    <row r="22" spans="1:14" ht="16.5">
      <c r="A22" s="216">
        <v>17</v>
      </c>
      <c r="B22" s="212">
        <v>103</v>
      </c>
      <c r="C22" s="94">
        <v>2</v>
      </c>
      <c r="D22" s="94">
        <v>46</v>
      </c>
      <c r="E22" s="94">
        <v>2</v>
      </c>
      <c r="F22" s="94">
        <v>40</v>
      </c>
      <c r="G22" s="94">
        <v>3</v>
      </c>
      <c r="H22" s="94">
        <v>85</v>
      </c>
      <c r="I22" s="94">
        <v>3</v>
      </c>
      <c r="J22" s="94">
        <v>82</v>
      </c>
      <c r="K22" s="199">
        <f t="shared" si="0"/>
        <v>10</v>
      </c>
      <c r="L22" s="199">
        <f t="shared" si="0"/>
        <v>253</v>
      </c>
      <c r="M22" s="123">
        <v>2</v>
      </c>
      <c r="N22" s="123">
        <v>60</v>
      </c>
    </row>
    <row r="23" spans="1:14" ht="16.5">
      <c r="A23" s="218">
        <v>18</v>
      </c>
      <c r="B23" s="211">
        <v>111</v>
      </c>
      <c r="C23" s="94">
        <v>1</v>
      </c>
      <c r="D23" s="94">
        <v>12</v>
      </c>
      <c r="E23" s="94">
        <v>1</v>
      </c>
      <c r="F23" s="94">
        <v>22</v>
      </c>
      <c r="G23" s="94">
        <v>2</v>
      </c>
      <c r="H23" s="94">
        <v>61</v>
      </c>
      <c r="I23" s="94">
        <v>2</v>
      </c>
      <c r="J23" s="94">
        <v>60</v>
      </c>
      <c r="K23" s="199">
        <f t="shared" si="0"/>
        <v>6</v>
      </c>
      <c r="L23" s="199">
        <f t="shared" si="0"/>
        <v>155</v>
      </c>
      <c r="M23" s="227">
        <v>1</v>
      </c>
      <c r="N23" s="227">
        <v>30</v>
      </c>
    </row>
    <row r="24" spans="1:14" ht="16.5">
      <c r="A24" s="218">
        <v>19</v>
      </c>
      <c r="B24" s="211">
        <v>122</v>
      </c>
      <c r="C24" s="94">
        <v>3</v>
      </c>
      <c r="D24" s="94">
        <v>68</v>
      </c>
      <c r="E24" s="94">
        <v>1</v>
      </c>
      <c r="F24" s="94">
        <v>34</v>
      </c>
      <c r="G24" s="94">
        <v>3</v>
      </c>
      <c r="H24" s="94">
        <v>97</v>
      </c>
      <c r="I24" s="94">
        <v>4</v>
      </c>
      <c r="J24" s="94">
        <v>100</v>
      </c>
      <c r="K24" s="199">
        <f t="shared" si="0"/>
        <v>11</v>
      </c>
      <c r="L24" s="199">
        <f t="shared" si="0"/>
        <v>299</v>
      </c>
      <c r="M24" s="122">
        <v>2</v>
      </c>
      <c r="N24" s="122">
        <v>56</v>
      </c>
    </row>
    <row r="25" spans="1:14" ht="16.5">
      <c r="A25" s="218">
        <v>20</v>
      </c>
      <c r="B25" s="211">
        <v>123</v>
      </c>
      <c r="C25" s="94">
        <v>1</v>
      </c>
      <c r="D25" s="77">
        <v>18</v>
      </c>
      <c r="E25" s="94">
        <v>1</v>
      </c>
      <c r="F25" s="77">
        <v>19</v>
      </c>
      <c r="G25" s="94">
        <v>1</v>
      </c>
      <c r="H25" s="94">
        <v>25</v>
      </c>
      <c r="I25" s="94">
        <v>1</v>
      </c>
      <c r="J25" s="94">
        <v>34</v>
      </c>
      <c r="K25" s="199">
        <f t="shared" si="0"/>
        <v>4</v>
      </c>
      <c r="L25" s="199">
        <f t="shared" si="0"/>
        <v>96</v>
      </c>
      <c r="M25" s="227">
        <v>1</v>
      </c>
      <c r="N25" s="227">
        <v>30</v>
      </c>
    </row>
    <row r="26" spans="1:14" ht="16.5">
      <c r="A26" s="216">
        <v>21</v>
      </c>
      <c r="B26" s="212">
        <v>124</v>
      </c>
      <c r="C26" s="94">
        <v>3</v>
      </c>
      <c r="D26" s="77">
        <v>77</v>
      </c>
      <c r="E26" s="94">
        <v>3</v>
      </c>
      <c r="F26" s="77">
        <v>76</v>
      </c>
      <c r="G26" s="94">
        <v>4</v>
      </c>
      <c r="H26" s="94">
        <v>104</v>
      </c>
      <c r="I26" s="94">
        <v>3</v>
      </c>
      <c r="J26" s="94">
        <v>97</v>
      </c>
      <c r="K26" s="199">
        <f t="shared" si="0"/>
        <v>13</v>
      </c>
      <c r="L26" s="199">
        <f t="shared" si="0"/>
        <v>354</v>
      </c>
      <c r="M26" s="123">
        <v>2</v>
      </c>
      <c r="N26" s="123">
        <v>60</v>
      </c>
    </row>
    <row r="27" spans="1:14" ht="16.5">
      <c r="A27" s="216">
        <v>22</v>
      </c>
      <c r="B27" s="212">
        <v>128</v>
      </c>
      <c r="C27" s="94">
        <v>2</v>
      </c>
      <c r="D27" s="77">
        <v>48</v>
      </c>
      <c r="E27" s="94">
        <v>2</v>
      </c>
      <c r="F27" s="77">
        <v>56</v>
      </c>
      <c r="G27" s="94">
        <v>3</v>
      </c>
      <c r="H27" s="94">
        <v>74</v>
      </c>
      <c r="I27" s="94">
        <v>4</v>
      </c>
      <c r="J27" s="94">
        <v>92</v>
      </c>
      <c r="K27" s="199">
        <f t="shared" si="0"/>
        <v>11</v>
      </c>
      <c r="L27" s="199">
        <f t="shared" si="0"/>
        <v>270</v>
      </c>
      <c r="M27" s="123">
        <v>2</v>
      </c>
      <c r="N27" s="123">
        <v>60</v>
      </c>
    </row>
    <row r="28" spans="1:14" ht="16.5">
      <c r="A28" s="225">
        <v>23</v>
      </c>
      <c r="B28" s="210">
        <v>138</v>
      </c>
      <c r="C28" s="89">
        <v>3</v>
      </c>
      <c r="D28" s="194">
        <v>80</v>
      </c>
      <c r="E28" s="89">
        <v>3</v>
      </c>
      <c r="F28" s="194">
        <v>75</v>
      </c>
      <c r="G28" s="89">
        <v>4</v>
      </c>
      <c r="H28" s="89">
        <v>101</v>
      </c>
      <c r="I28" s="89">
        <v>3</v>
      </c>
      <c r="J28" s="89">
        <v>89</v>
      </c>
      <c r="K28" s="201">
        <f t="shared" si="0"/>
        <v>13</v>
      </c>
      <c r="L28" s="201">
        <f t="shared" si="0"/>
        <v>345</v>
      </c>
      <c r="M28" s="122">
        <v>2</v>
      </c>
      <c r="N28" s="122">
        <v>60</v>
      </c>
    </row>
    <row r="29" spans="1:14" ht="16.5">
      <c r="A29" s="223">
        <v>24</v>
      </c>
      <c r="B29" s="213">
        <v>139</v>
      </c>
      <c r="C29" s="94">
        <v>2</v>
      </c>
      <c r="D29" s="94">
        <v>39</v>
      </c>
      <c r="E29" s="94">
        <v>2</v>
      </c>
      <c r="F29" s="94">
        <v>61</v>
      </c>
      <c r="G29" s="94">
        <v>3</v>
      </c>
      <c r="H29" s="94">
        <v>80</v>
      </c>
      <c r="I29" s="94">
        <v>3</v>
      </c>
      <c r="J29" s="94">
        <v>89</v>
      </c>
      <c r="K29" s="200">
        <f t="shared" si="0"/>
        <v>10</v>
      </c>
      <c r="L29" s="200">
        <f t="shared" si="0"/>
        <v>269</v>
      </c>
      <c r="M29" s="97">
        <v>2</v>
      </c>
      <c r="N29" s="97">
        <v>60</v>
      </c>
    </row>
    <row r="30" spans="1:14" ht="16.5">
      <c r="A30" s="223">
        <v>25</v>
      </c>
      <c r="B30" s="213">
        <v>140</v>
      </c>
      <c r="C30" s="94">
        <v>2</v>
      </c>
      <c r="D30" s="94">
        <v>51</v>
      </c>
      <c r="E30" s="94">
        <v>2</v>
      </c>
      <c r="F30" s="94">
        <v>44</v>
      </c>
      <c r="G30" s="94">
        <v>2</v>
      </c>
      <c r="H30" s="94">
        <v>53</v>
      </c>
      <c r="I30" s="94">
        <v>2</v>
      </c>
      <c r="J30" s="94">
        <v>56</v>
      </c>
      <c r="K30" s="200">
        <f t="shared" si="0"/>
        <v>8</v>
      </c>
      <c r="L30" s="200">
        <f t="shared" si="0"/>
        <v>204</v>
      </c>
      <c r="M30" s="97">
        <v>2</v>
      </c>
      <c r="N30" s="97">
        <v>60</v>
      </c>
    </row>
    <row r="31" spans="1:14" ht="16.5">
      <c r="A31" s="226">
        <v>26</v>
      </c>
      <c r="B31" s="213">
        <v>141</v>
      </c>
      <c r="C31" s="94">
        <v>2</v>
      </c>
      <c r="D31" s="94">
        <v>55</v>
      </c>
      <c r="E31" s="94">
        <v>3</v>
      </c>
      <c r="F31" s="94">
        <v>83</v>
      </c>
      <c r="G31" s="94">
        <v>3</v>
      </c>
      <c r="H31" s="94">
        <v>77</v>
      </c>
      <c r="I31" s="94">
        <v>3</v>
      </c>
      <c r="J31" s="94">
        <v>80</v>
      </c>
      <c r="K31" s="200">
        <f t="shared" si="0"/>
        <v>11</v>
      </c>
      <c r="L31" s="200">
        <f t="shared" si="0"/>
        <v>295</v>
      </c>
      <c r="M31" s="97">
        <v>2</v>
      </c>
      <c r="N31" s="97">
        <v>60</v>
      </c>
    </row>
    <row r="32" spans="1:14" ht="16.5">
      <c r="A32" s="223">
        <v>27</v>
      </c>
      <c r="B32" s="213">
        <v>142</v>
      </c>
      <c r="C32" s="94">
        <v>2</v>
      </c>
      <c r="D32" s="94">
        <v>44</v>
      </c>
      <c r="E32" s="94">
        <v>1</v>
      </c>
      <c r="F32" s="94">
        <v>37</v>
      </c>
      <c r="G32" s="94">
        <v>3</v>
      </c>
      <c r="H32" s="94">
        <v>74</v>
      </c>
      <c r="I32" s="94">
        <v>3</v>
      </c>
      <c r="J32" s="94">
        <v>75</v>
      </c>
      <c r="K32" s="200">
        <f t="shared" si="0"/>
        <v>9</v>
      </c>
      <c r="L32" s="200">
        <f t="shared" si="0"/>
        <v>230</v>
      </c>
      <c r="M32" s="97">
        <v>2</v>
      </c>
      <c r="N32" s="97">
        <v>60</v>
      </c>
    </row>
    <row r="33" spans="1:14" ht="16.5">
      <c r="A33" s="230">
        <v>28</v>
      </c>
      <c r="B33" s="215">
        <v>143</v>
      </c>
      <c r="C33" s="94">
        <v>4</v>
      </c>
      <c r="D33" s="94">
        <v>86</v>
      </c>
      <c r="E33" s="94">
        <v>3</v>
      </c>
      <c r="F33" s="94">
        <v>57</v>
      </c>
      <c r="G33" s="94">
        <v>4</v>
      </c>
      <c r="H33" s="94">
        <v>90</v>
      </c>
      <c r="I33" s="94">
        <v>3</v>
      </c>
      <c r="J33" s="94">
        <v>83</v>
      </c>
      <c r="K33" s="200">
        <f t="shared" si="0"/>
        <v>14</v>
      </c>
      <c r="L33" s="200">
        <f t="shared" si="0"/>
        <v>316</v>
      </c>
      <c r="M33" s="97">
        <v>2</v>
      </c>
      <c r="N33" s="97">
        <v>60</v>
      </c>
    </row>
    <row r="34" spans="1:14" ht="16.5">
      <c r="A34" s="223">
        <v>29</v>
      </c>
      <c r="B34" s="213">
        <v>144</v>
      </c>
      <c r="C34" s="94">
        <v>3</v>
      </c>
      <c r="D34" s="94">
        <v>73</v>
      </c>
      <c r="E34" s="94">
        <v>4</v>
      </c>
      <c r="F34" s="94">
        <v>105</v>
      </c>
      <c r="G34" s="94">
        <v>4</v>
      </c>
      <c r="H34" s="94">
        <v>116</v>
      </c>
      <c r="I34" s="94">
        <v>4</v>
      </c>
      <c r="J34" s="94">
        <v>124</v>
      </c>
      <c r="K34" s="200">
        <f t="shared" si="0"/>
        <v>15</v>
      </c>
      <c r="L34" s="200">
        <f t="shared" si="0"/>
        <v>418</v>
      </c>
      <c r="M34" s="97">
        <v>2</v>
      </c>
      <c r="N34" s="97">
        <v>60</v>
      </c>
    </row>
    <row r="35" spans="1:14" ht="16.5">
      <c r="A35" s="223">
        <v>30</v>
      </c>
      <c r="B35" s="213">
        <v>156</v>
      </c>
      <c r="C35" s="94">
        <v>3</v>
      </c>
      <c r="D35" s="94">
        <v>84</v>
      </c>
      <c r="E35" s="94">
        <v>3</v>
      </c>
      <c r="F35" s="94">
        <v>83</v>
      </c>
      <c r="G35" s="94">
        <v>4</v>
      </c>
      <c r="H35" s="94">
        <v>112</v>
      </c>
      <c r="I35" s="94">
        <v>4</v>
      </c>
      <c r="J35" s="94">
        <v>123</v>
      </c>
      <c r="K35" s="200">
        <f t="shared" si="0"/>
        <v>14</v>
      </c>
      <c r="L35" s="200">
        <f t="shared" si="0"/>
        <v>402</v>
      </c>
      <c r="M35" s="97">
        <v>2</v>
      </c>
      <c r="N35" s="97">
        <v>60</v>
      </c>
    </row>
    <row r="36" spans="1:14" ht="16.5">
      <c r="A36" s="230">
        <v>31</v>
      </c>
      <c r="B36" s="215">
        <v>167</v>
      </c>
      <c r="C36" s="94">
        <v>2</v>
      </c>
      <c r="D36" s="94">
        <v>40</v>
      </c>
      <c r="E36" s="94">
        <v>2</v>
      </c>
      <c r="F36" s="94">
        <v>40</v>
      </c>
      <c r="G36" s="94">
        <v>4</v>
      </c>
      <c r="H36" s="94">
        <v>93</v>
      </c>
      <c r="I36" s="94">
        <v>3</v>
      </c>
      <c r="J36" s="94">
        <v>83</v>
      </c>
      <c r="K36" s="200">
        <f t="shared" si="0"/>
        <v>11</v>
      </c>
      <c r="L36" s="200">
        <f t="shared" si="0"/>
        <v>256</v>
      </c>
      <c r="M36" s="231">
        <v>2</v>
      </c>
      <c r="N36" s="231">
        <v>60</v>
      </c>
    </row>
    <row r="37" spans="1:14" ht="16.5">
      <c r="A37" s="223">
        <v>32</v>
      </c>
      <c r="B37" s="213">
        <v>177</v>
      </c>
      <c r="C37" s="94">
        <v>2</v>
      </c>
      <c r="D37" s="94">
        <v>31</v>
      </c>
      <c r="E37" s="94">
        <v>2</v>
      </c>
      <c r="F37" s="94">
        <v>43</v>
      </c>
      <c r="G37" s="94">
        <v>2</v>
      </c>
      <c r="H37" s="94">
        <v>47</v>
      </c>
      <c r="I37" s="94">
        <v>2</v>
      </c>
      <c r="J37" s="94">
        <v>49</v>
      </c>
      <c r="K37" s="200">
        <f t="shared" si="0"/>
        <v>8</v>
      </c>
      <c r="L37" s="200">
        <f t="shared" si="0"/>
        <v>170</v>
      </c>
      <c r="M37" s="97">
        <v>2</v>
      </c>
      <c r="N37" s="97">
        <v>60</v>
      </c>
    </row>
    <row r="38" spans="1:14" ht="16.5" thickBot="1">
      <c r="A38" s="236" t="s">
        <v>60</v>
      </c>
      <c r="B38" s="236"/>
      <c r="C38" s="104">
        <f aca="true" t="shared" si="1" ref="C38:N38">SUM(C6:C37)</f>
        <v>61</v>
      </c>
      <c r="D38" s="104">
        <f t="shared" si="1"/>
        <v>1421</v>
      </c>
      <c r="E38" s="104">
        <f t="shared" si="1"/>
        <v>59</v>
      </c>
      <c r="F38" s="104">
        <f t="shared" si="1"/>
        <v>1453</v>
      </c>
      <c r="G38" s="104">
        <f t="shared" si="1"/>
        <v>81</v>
      </c>
      <c r="H38" s="104">
        <f t="shared" si="1"/>
        <v>2135</v>
      </c>
      <c r="I38" s="104">
        <f t="shared" si="1"/>
        <v>83</v>
      </c>
      <c r="J38" s="104">
        <f t="shared" si="1"/>
        <v>2267</v>
      </c>
      <c r="K38" s="104">
        <f t="shared" si="1"/>
        <v>284</v>
      </c>
      <c r="L38" s="104">
        <f t="shared" si="1"/>
        <v>7276</v>
      </c>
      <c r="M38" s="104">
        <f>SUM(M6:M37)</f>
        <v>53</v>
      </c>
      <c r="N38" s="104">
        <f t="shared" si="1"/>
        <v>1581</v>
      </c>
    </row>
    <row r="39" spans="1:14" ht="12.75">
      <c r="A39" s="252" t="s">
        <v>32</v>
      </c>
      <c r="B39" s="252"/>
      <c r="C39" s="247">
        <f>D38/C38</f>
        <v>23.295081967213115</v>
      </c>
      <c r="D39" s="247"/>
      <c r="E39" s="247">
        <f>F38/E38</f>
        <v>24.627118644067796</v>
      </c>
      <c r="F39" s="247"/>
      <c r="G39" s="247">
        <f>H38/G38</f>
        <v>26.358024691358025</v>
      </c>
      <c r="H39" s="247"/>
      <c r="I39" s="247">
        <f>J38/I38</f>
        <v>27.313253012048193</v>
      </c>
      <c r="J39" s="247"/>
      <c r="K39" s="247">
        <f>L38/K38</f>
        <v>25.619718309859156</v>
      </c>
      <c r="L39" s="247"/>
      <c r="M39" s="105"/>
      <c r="N39" s="105"/>
    </row>
    <row r="40" spans="1:14" ht="15.75">
      <c r="A40" s="8"/>
      <c r="B40" s="9"/>
      <c r="C40" s="106"/>
      <c r="D40" s="106"/>
      <c r="E40" s="46"/>
      <c r="F40" s="46"/>
      <c r="G40" s="46"/>
      <c r="H40" s="46"/>
      <c r="I40" s="46"/>
      <c r="J40" s="246"/>
      <c r="K40" s="246"/>
      <c r="L40" s="246"/>
      <c r="M40" s="6"/>
      <c r="N40" s="6"/>
    </row>
    <row r="41" spans="1:15" ht="12.75" customHeight="1">
      <c r="A41" s="244" t="s">
        <v>71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</row>
    <row r="42" spans="1:15" ht="12.75" customHeight="1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</row>
    <row r="43" spans="1:15" ht="15.75" customHeight="1">
      <c r="A43" s="245" t="s">
        <v>77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</row>
    <row r="44" spans="1:14" ht="15.75">
      <c r="A44" s="241" t="s">
        <v>25</v>
      </c>
      <c r="B44" s="241" t="s">
        <v>21</v>
      </c>
      <c r="C44" s="242" t="s">
        <v>1</v>
      </c>
      <c r="D44" s="242"/>
      <c r="E44" s="235" t="s">
        <v>4</v>
      </c>
      <c r="F44" s="235"/>
      <c r="G44" s="235" t="s">
        <v>5</v>
      </c>
      <c r="H44" s="235"/>
      <c r="I44" s="235" t="s">
        <v>6</v>
      </c>
      <c r="J44" s="235"/>
      <c r="K44" s="238" t="s">
        <v>7</v>
      </c>
      <c r="L44" s="238"/>
      <c r="M44" s="235" t="s">
        <v>20</v>
      </c>
      <c r="N44" s="235"/>
    </row>
    <row r="45" spans="1:14" ht="15.75">
      <c r="A45" s="241"/>
      <c r="B45" s="241"/>
      <c r="C45" s="103" t="s">
        <v>2</v>
      </c>
      <c r="D45" s="103" t="s">
        <v>3</v>
      </c>
      <c r="E45" s="107" t="s">
        <v>2</v>
      </c>
      <c r="F45" s="107" t="s">
        <v>3</v>
      </c>
      <c r="G45" s="107" t="s">
        <v>22</v>
      </c>
      <c r="H45" s="107" t="s">
        <v>23</v>
      </c>
      <c r="I45" s="107" t="s">
        <v>22</v>
      </c>
      <c r="J45" s="107" t="s">
        <v>23</v>
      </c>
      <c r="K45" s="107" t="s">
        <v>22</v>
      </c>
      <c r="L45" s="107" t="s">
        <v>23</v>
      </c>
      <c r="M45" s="107" t="s">
        <v>61</v>
      </c>
      <c r="N45" s="107" t="s">
        <v>3</v>
      </c>
    </row>
    <row r="46" spans="1:14" ht="15.75">
      <c r="A46" s="208">
        <v>1</v>
      </c>
      <c r="B46" s="219" t="s">
        <v>59</v>
      </c>
      <c r="C46" s="103">
        <v>1</v>
      </c>
      <c r="D46" s="103">
        <v>20</v>
      </c>
      <c r="E46" s="107">
        <v>1</v>
      </c>
      <c r="F46" s="107">
        <v>27</v>
      </c>
      <c r="G46" s="107">
        <v>2</v>
      </c>
      <c r="H46" s="107">
        <v>40</v>
      </c>
      <c r="I46" s="107">
        <v>2</v>
      </c>
      <c r="J46" s="107">
        <v>48</v>
      </c>
      <c r="K46" s="109">
        <f aca="true" t="shared" si="2" ref="K46:L50">C46+E46+G46+I46</f>
        <v>6</v>
      </c>
      <c r="L46" s="109">
        <f t="shared" si="2"/>
        <v>135</v>
      </c>
      <c r="M46" s="107"/>
      <c r="N46" s="107"/>
    </row>
    <row r="47" spans="1:14" ht="15.75">
      <c r="A47" s="208">
        <v>2</v>
      </c>
      <c r="B47" s="219" t="s">
        <v>34</v>
      </c>
      <c r="C47" s="110">
        <v>1</v>
      </c>
      <c r="D47" s="110">
        <v>2</v>
      </c>
      <c r="E47" s="110">
        <v>1</v>
      </c>
      <c r="F47" s="110">
        <v>1</v>
      </c>
      <c r="G47" s="111">
        <v>1</v>
      </c>
      <c r="H47" s="111">
        <v>8</v>
      </c>
      <c r="I47" s="111">
        <v>1</v>
      </c>
      <c r="J47" s="111">
        <v>13</v>
      </c>
      <c r="K47" s="109">
        <f t="shared" si="2"/>
        <v>4</v>
      </c>
      <c r="L47" s="109">
        <f t="shared" si="2"/>
        <v>24</v>
      </c>
      <c r="M47" s="107"/>
      <c r="N47" s="107"/>
    </row>
    <row r="48" spans="1:14" ht="16.5" thickBot="1">
      <c r="A48" s="209">
        <v>3</v>
      </c>
      <c r="B48" s="182" t="s">
        <v>68</v>
      </c>
      <c r="C48" s="112">
        <v>2</v>
      </c>
      <c r="D48" s="112">
        <v>19</v>
      </c>
      <c r="E48" s="112">
        <v>1</v>
      </c>
      <c r="F48" s="112">
        <v>25</v>
      </c>
      <c r="G48" s="112">
        <v>2</v>
      </c>
      <c r="H48" s="112">
        <v>28</v>
      </c>
      <c r="I48" s="112">
        <v>1</v>
      </c>
      <c r="J48" s="112">
        <v>21</v>
      </c>
      <c r="K48" s="113">
        <f t="shared" si="2"/>
        <v>6</v>
      </c>
      <c r="L48" s="113">
        <f t="shared" si="2"/>
        <v>93</v>
      </c>
      <c r="M48" s="114"/>
      <c r="N48" s="114"/>
    </row>
    <row r="49" spans="1:14" ht="16.5" thickBot="1">
      <c r="A49" s="236" t="s">
        <v>33</v>
      </c>
      <c r="B49" s="236"/>
      <c r="C49" s="104">
        <f>SUM(C46:C48)</f>
        <v>4</v>
      </c>
      <c r="D49" s="104">
        <f aca="true" t="shared" si="3" ref="D49:J49">SUM(D46:D48)</f>
        <v>41</v>
      </c>
      <c r="E49" s="104">
        <f t="shared" si="3"/>
        <v>3</v>
      </c>
      <c r="F49" s="104">
        <f t="shared" si="3"/>
        <v>53</v>
      </c>
      <c r="G49" s="104">
        <f t="shared" si="3"/>
        <v>5</v>
      </c>
      <c r="H49" s="104">
        <f t="shared" si="3"/>
        <v>76</v>
      </c>
      <c r="I49" s="104">
        <f t="shared" si="3"/>
        <v>4</v>
      </c>
      <c r="J49" s="104">
        <f t="shared" si="3"/>
        <v>82</v>
      </c>
      <c r="K49" s="115">
        <f t="shared" si="2"/>
        <v>16</v>
      </c>
      <c r="L49" s="115">
        <f t="shared" si="2"/>
        <v>252</v>
      </c>
      <c r="M49" s="104">
        <f>SUM(M46:M48)</f>
        <v>0</v>
      </c>
      <c r="N49" s="104">
        <f>SUM(N46:N48)</f>
        <v>0</v>
      </c>
    </row>
    <row r="50" spans="1:14" ht="16.5" thickBot="1">
      <c r="A50" s="237" t="s">
        <v>8</v>
      </c>
      <c r="B50" s="237"/>
      <c r="C50" s="116">
        <f aca="true" t="shared" si="4" ref="C50:J50">SUM(C38+C49)</f>
        <v>65</v>
      </c>
      <c r="D50" s="116">
        <f t="shared" si="4"/>
        <v>1462</v>
      </c>
      <c r="E50" s="116">
        <f t="shared" si="4"/>
        <v>62</v>
      </c>
      <c r="F50" s="116">
        <f t="shared" si="4"/>
        <v>1506</v>
      </c>
      <c r="G50" s="116">
        <f t="shared" si="4"/>
        <v>86</v>
      </c>
      <c r="H50" s="116">
        <f t="shared" si="4"/>
        <v>2211</v>
      </c>
      <c r="I50" s="116">
        <f t="shared" si="4"/>
        <v>87</v>
      </c>
      <c r="J50" s="116">
        <f t="shared" si="4"/>
        <v>2349</v>
      </c>
      <c r="K50" s="117">
        <f t="shared" si="2"/>
        <v>300</v>
      </c>
      <c r="L50" s="117">
        <f t="shared" si="2"/>
        <v>7528</v>
      </c>
      <c r="M50" s="116">
        <f>SUM(M38+M49)</f>
        <v>53</v>
      </c>
      <c r="N50" s="116">
        <f>SUM(N38,N49)</f>
        <v>1581</v>
      </c>
    </row>
    <row r="53" spans="1:12" ht="18.75">
      <c r="A53" s="232" t="s">
        <v>43</v>
      </c>
      <c r="B53" s="232"/>
      <c r="C53" s="232"/>
      <c r="D53" s="232"/>
      <c r="E53" s="232"/>
      <c r="F53" s="232"/>
      <c r="G53" s="41"/>
      <c r="H53" s="65"/>
      <c r="I53" s="65" t="s">
        <v>72</v>
      </c>
      <c r="J53" s="42"/>
      <c r="K53" s="42"/>
      <c r="L53" s="48"/>
    </row>
    <row r="54" spans="1:12" ht="18.75">
      <c r="A54" s="63"/>
      <c r="B54" s="63"/>
      <c r="C54" s="65"/>
      <c r="D54" s="56"/>
      <c r="E54" s="56"/>
      <c r="F54" s="42"/>
      <c r="G54" s="42"/>
      <c r="H54" s="42"/>
      <c r="I54" s="42"/>
      <c r="J54" s="42"/>
      <c r="K54" s="42"/>
      <c r="L54" s="48"/>
    </row>
    <row r="55" spans="1:12" ht="18.75">
      <c r="A55" s="232" t="s">
        <v>42</v>
      </c>
      <c r="B55" s="232"/>
      <c r="C55" s="232"/>
      <c r="D55" s="232"/>
      <c r="E55" s="232"/>
      <c r="F55" s="232"/>
      <c r="G55" s="41"/>
      <c r="H55" s="65"/>
      <c r="I55" s="65" t="s">
        <v>65</v>
      </c>
      <c r="J55" s="42"/>
      <c r="K55" s="42"/>
      <c r="L55" s="48"/>
    </row>
    <row r="56" spans="1:12" ht="18.75">
      <c r="A56" s="40"/>
      <c r="B56" s="40"/>
      <c r="C56" s="42"/>
      <c r="D56" s="56"/>
      <c r="E56" s="56"/>
      <c r="F56" s="47"/>
      <c r="G56" s="47"/>
      <c r="H56" s="47"/>
      <c r="I56" s="47"/>
      <c r="J56" s="47"/>
      <c r="K56" s="42"/>
      <c r="L56" s="48"/>
    </row>
  </sheetData>
  <sheetProtection/>
  <mergeCells count="33">
    <mergeCell ref="I4:J4"/>
    <mergeCell ref="A38:B38"/>
    <mergeCell ref="A39:B39"/>
    <mergeCell ref="C39:D39"/>
    <mergeCell ref="E39:F39"/>
    <mergeCell ref="G39:H39"/>
    <mergeCell ref="I39:J39"/>
    <mergeCell ref="A1:F1"/>
    <mergeCell ref="A41:O42"/>
    <mergeCell ref="A43:O43"/>
    <mergeCell ref="J40:L40"/>
    <mergeCell ref="K39:L39"/>
    <mergeCell ref="A4:A5"/>
    <mergeCell ref="B4:B5"/>
    <mergeCell ref="C4:D4"/>
    <mergeCell ref="E4:F4"/>
    <mergeCell ref="G4:H4"/>
    <mergeCell ref="A44:A45"/>
    <mergeCell ref="B44:B45"/>
    <mergeCell ref="C44:D44"/>
    <mergeCell ref="E44:F44"/>
    <mergeCell ref="G44:H44"/>
    <mergeCell ref="I44:J44"/>
    <mergeCell ref="A53:F53"/>
    <mergeCell ref="A55:F55"/>
    <mergeCell ref="A2:N2"/>
    <mergeCell ref="A3:N3"/>
    <mergeCell ref="M44:N44"/>
    <mergeCell ref="A49:B49"/>
    <mergeCell ref="A50:B50"/>
    <mergeCell ref="K44:L44"/>
    <mergeCell ref="K4:L4"/>
    <mergeCell ref="M4:N4"/>
  </mergeCells>
  <conditionalFormatting sqref="C6:C32 C34:C36">
    <cfRule type="cellIs" priority="18" dxfId="220" operator="equal" stopIfTrue="1">
      <formula>0</formula>
    </cfRule>
  </conditionalFormatting>
  <conditionalFormatting sqref="E6:J11 E36:J36 E13:J17 E19:J19 E21:J21 E29:J29 E23:J25">
    <cfRule type="cellIs" priority="17" dxfId="220" operator="equal" stopIfTrue="1">
      <formula>0</formula>
    </cfRule>
  </conditionalFormatting>
  <conditionalFormatting sqref="E12:J12">
    <cfRule type="cellIs" priority="16" dxfId="220" operator="equal" stopIfTrue="1">
      <formula>0</formula>
    </cfRule>
  </conditionalFormatting>
  <conditionalFormatting sqref="E18:J18">
    <cfRule type="cellIs" priority="15" dxfId="220" operator="equal" stopIfTrue="1">
      <formula>0</formula>
    </cfRule>
  </conditionalFormatting>
  <conditionalFormatting sqref="E20:J20">
    <cfRule type="cellIs" priority="14" dxfId="220" operator="equal" stopIfTrue="1">
      <formula>0</formula>
    </cfRule>
  </conditionalFormatting>
  <conditionalFormatting sqref="E27:J27">
    <cfRule type="cellIs" priority="13" dxfId="220" operator="equal" stopIfTrue="1">
      <formula>0</formula>
    </cfRule>
  </conditionalFormatting>
  <conditionalFormatting sqref="E28:J28">
    <cfRule type="cellIs" priority="12" dxfId="220" operator="equal" stopIfTrue="1">
      <formula>0</formula>
    </cfRule>
  </conditionalFormatting>
  <conditionalFormatting sqref="E30:J30">
    <cfRule type="cellIs" priority="11" dxfId="220" operator="equal" stopIfTrue="1">
      <formula>0</formula>
    </cfRule>
  </conditionalFormatting>
  <conditionalFormatting sqref="E31:J31">
    <cfRule type="cellIs" priority="10" dxfId="220" operator="equal" stopIfTrue="1">
      <formula>0</formula>
    </cfRule>
  </conditionalFormatting>
  <conditionalFormatting sqref="E32:J32">
    <cfRule type="cellIs" priority="9" dxfId="220" operator="equal" stopIfTrue="1">
      <formula>0</formula>
    </cfRule>
  </conditionalFormatting>
  <conditionalFormatting sqref="E34:J34">
    <cfRule type="cellIs" priority="8" dxfId="220" operator="equal" stopIfTrue="1">
      <formula>0</formula>
    </cfRule>
  </conditionalFormatting>
  <conditionalFormatting sqref="E22:J22">
    <cfRule type="cellIs" priority="7" dxfId="220" operator="equal" stopIfTrue="1">
      <formula>0</formula>
    </cfRule>
  </conditionalFormatting>
  <conditionalFormatting sqref="E26:J26">
    <cfRule type="cellIs" priority="6" dxfId="220" operator="equal" stopIfTrue="1">
      <formula>0</formula>
    </cfRule>
  </conditionalFormatting>
  <conditionalFormatting sqref="E35:J35">
    <cfRule type="cellIs" priority="5" dxfId="220" operator="equal" stopIfTrue="1">
      <formula>0</formula>
    </cfRule>
  </conditionalFormatting>
  <conditionalFormatting sqref="E6:E32 E34:E36">
    <cfRule type="cellIs" priority="4" dxfId="220" operator="equal" stopIfTrue="1">
      <formula>0</formula>
    </cfRule>
  </conditionalFormatting>
  <conditionalFormatting sqref="C37">
    <cfRule type="cellIs" priority="3" dxfId="220" operator="equal" stopIfTrue="1">
      <formula>0</formula>
    </cfRule>
  </conditionalFormatting>
  <conditionalFormatting sqref="E37:J37">
    <cfRule type="cellIs" priority="2" dxfId="220" operator="equal" stopIfTrue="1">
      <formula>0</formula>
    </cfRule>
  </conditionalFormatting>
  <conditionalFormatting sqref="E37">
    <cfRule type="cellIs" priority="1" dxfId="220" operator="equal" stopIfTrue="1">
      <formula>0</formula>
    </cfRule>
  </conditionalFormatting>
  <printOptions/>
  <pageMargins left="0" right="0" top="0.7480314960629921" bottom="0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zoomScale="83" zoomScaleSheetLayoutView="83" zoomScalePageLayoutView="0" workbookViewId="0" topLeftCell="A1">
      <selection activeCell="A1" sqref="A1:AE1"/>
    </sheetView>
  </sheetViews>
  <sheetFormatPr defaultColWidth="9.00390625" defaultRowHeight="12.75"/>
  <cols>
    <col min="2" max="2" width="7.375" style="0" customWidth="1"/>
    <col min="3" max="3" width="6.75390625" style="0" customWidth="1"/>
    <col min="4" max="4" width="7.00390625" style="0" customWidth="1"/>
    <col min="5" max="5" width="6.625" style="0" customWidth="1"/>
    <col min="6" max="6" width="8.00390625" style="0" customWidth="1"/>
    <col min="7" max="7" width="6.75390625" style="0" customWidth="1"/>
    <col min="8" max="8" width="6.625" style="0" customWidth="1"/>
    <col min="9" max="9" width="5.00390625" style="0" customWidth="1"/>
    <col min="10" max="10" width="6.75390625" style="0" customWidth="1"/>
    <col min="11" max="11" width="6.00390625" style="0" customWidth="1"/>
    <col min="12" max="12" width="5.875" style="0" customWidth="1"/>
    <col min="13" max="13" width="8.25390625" style="0" customWidth="1"/>
    <col min="14" max="14" width="9.125" style="0" customWidth="1"/>
    <col min="15" max="15" width="6.75390625" style="0" customWidth="1"/>
    <col min="16" max="17" width="7.625" style="0" customWidth="1"/>
    <col min="18" max="18" width="6.625" style="0" customWidth="1"/>
    <col min="19" max="19" width="6.25390625" style="0" customWidth="1"/>
    <col min="20" max="20" width="8.00390625" style="0" customWidth="1"/>
    <col min="21" max="21" width="6.75390625" style="0" customWidth="1"/>
    <col min="22" max="22" width="6.625" style="0" customWidth="1"/>
    <col min="23" max="24" width="8.75390625" style="0" customWidth="1"/>
    <col min="25" max="25" width="8.00390625" style="0" customWidth="1"/>
    <col min="26" max="26" width="7.75390625" style="0" customWidth="1"/>
    <col min="27" max="27" width="6.625" style="0" customWidth="1"/>
    <col min="28" max="28" width="8.875" style="0" customWidth="1"/>
    <col min="29" max="29" width="10.25390625" style="0" customWidth="1"/>
  </cols>
  <sheetData>
    <row r="1" spans="1:31" ht="15.75">
      <c r="A1" s="273" t="s">
        <v>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</row>
    <row r="3" spans="1:30" ht="12.75">
      <c r="A3" s="248" t="s">
        <v>26</v>
      </c>
      <c r="B3" s="291" t="s">
        <v>57</v>
      </c>
      <c r="C3" s="288" t="s">
        <v>9</v>
      </c>
      <c r="D3" s="288"/>
      <c r="E3" s="288" t="s">
        <v>10</v>
      </c>
      <c r="F3" s="288"/>
      <c r="G3" s="288" t="s">
        <v>11</v>
      </c>
      <c r="H3" s="288"/>
      <c r="I3" s="288" t="s">
        <v>12</v>
      </c>
      <c r="J3" s="288"/>
      <c r="K3" s="288" t="s">
        <v>13</v>
      </c>
      <c r="L3" s="288"/>
      <c r="M3" s="289" t="s">
        <v>62</v>
      </c>
      <c r="N3" s="289"/>
      <c r="O3" s="270" t="s">
        <v>14</v>
      </c>
      <c r="P3" s="270"/>
      <c r="Q3" s="285" t="s">
        <v>15</v>
      </c>
      <c r="R3" s="285"/>
      <c r="S3" s="290" t="s">
        <v>63</v>
      </c>
      <c r="T3" s="290"/>
      <c r="U3" s="183">
        <v>12</v>
      </c>
      <c r="V3" s="183">
        <v>12</v>
      </c>
      <c r="W3" s="289" t="s">
        <v>64</v>
      </c>
      <c r="X3" s="289"/>
      <c r="Y3" s="285" t="s">
        <v>17</v>
      </c>
      <c r="Z3" s="285"/>
      <c r="AA3" s="285"/>
      <c r="AB3" s="286" t="s">
        <v>31</v>
      </c>
      <c r="AC3" s="286"/>
      <c r="AD3" s="268" t="s">
        <v>36</v>
      </c>
    </row>
    <row r="4" spans="1:30" ht="16.5" customHeight="1">
      <c r="A4" s="248"/>
      <c r="B4" s="291"/>
      <c r="C4" s="127" t="s">
        <v>2</v>
      </c>
      <c r="D4" s="127" t="s">
        <v>3</v>
      </c>
      <c r="E4" s="127" t="s">
        <v>2</v>
      </c>
      <c r="F4" s="127" t="s">
        <v>3</v>
      </c>
      <c r="G4" s="127" t="s">
        <v>2</v>
      </c>
      <c r="H4" s="127" t="s">
        <v>3</v>
      </c>
      <c r="I4" s="127" t="s">
        <v>2</v>
      </c>
      <c r="J4" s="127" t="s">
        <v>3</v>
      </c>
      <c r="K4" s="128" t="s">
        <v>2</v>
      </c>
      <c r="L4" s="127" t="s">
        <v>3</v>
      </c>
      <c r="M4" s="124" t="s">
        <v>2</v>
      </c>
      <c r="N4" s="184" t="s">
        <v>3</v>
      </c>
      <c r="O4" s="185" t="s">
        <v>2</v>
      </c>
      <c r="P4" s="185" t="s">
        <v>3</v>
      </c>
      <c r="Q4" s="186" t="s">
        <v>2</v>
      </c>
      <c r="R4" s="187" t="s">
        <v>3</v>
      </c>
      <c r="S4" s="188" t="s">
        <v>2</v>
      </c>
      <c r="T4" s="189" t="s">
        <v>3</v>
      </c>
      <c r="U4" s="187" t="s">
        <v>2</v>
      </c>
      <c r="V4" s="187" t="s">
        <v>3</v>
      </c>
      <c r="W4" s="124" t="s">
        <v>2</v>
      </c>
      <c r="X4" s="184" t="s">
        <v>3</v>
      </c>
      <c r="Y4" s="187" t="s">
        <v>0</v>
      </c>
      <c r="Z4" s="187" t="s">
        <v>18</v>
      </c>
      <c r="AA4" s="187" t="s">
        <v>19</v>
      </c>
      <c r="AB4" s="184" t="s">
        <v>2</v>
      </c>
      <c r="AC4" s="184" t="s">
        <v>3</v>
      </c>
      <c r="AD4" s="268"/>
    </row>
    <row r="5" spans="1:30" ht="16.5">
      <c r="A5" s="216">
        <v>1</v>
      </c>
      <c r="B5" s="212">
        <v>3</v>
      </c>
      <c r="C5" s="94">
        <v>4</v>
      </c>
      <c r="D5" s="94">
        <v>105</v>
      </c>
      <c r="E5" s="94">
        <v>4</v>
      </c>
      <c r="F5" s="94">
        <v>102</v>
      </c>
      <c r="G5" s="94">
        <v>4</v>
      </c>
      <c r="H5" s="94">
        <v>104</v>
      </c>
      <c r="I5" s="90">
        <v>4</v>
      </c>
      <c r="J5" s="90">
        <v>114</v>
      </c>
      <c r="K5" s="90">
        <v>4</v>
      </c>
      <c r="L5" s="90">
        <v>110</v>
      </c>
      <c r="M5" s="119">
        <f aca="true" t="shared" si="0" ref="M5:N36">C5+E5+G5+I5+K5</f>
        <v>20</v>
      </c>
      <c r="N5" s="119">
        <f t="shared" si="0"/>
        <v>535</v>
      </c>
      <c r="O5" s="90">
        <v>3</v>
      </c>
      <c r="P5" s="90">
        <v>97</v>
      </c>
      <c r="Q5" s="94">
        <v>3</v>
      </c>
      <c r="R5" s="78">
        <v>85</v>
      </c>
      <c r="S5" s="170">
        <f aca="true" t="shared" si="1" ref="S5:T36">O5+Q5</f>
        <v>6</v>
      </c>
      <c r="T5" s="170">
        <f t="shared" si="1"/>
        <v>182</v>
      </c>
      <c r="U5" s="171"/>
      <c r="V5" s="171"/>
      <c r="W5" s="172">
        <f aca="true" t="shared" si="2" ref="W5:X36">S5+U5</f>
        <v>6</v>
      </c>
      <c r="X5" s="172">
        <f t="shared" si="2"/>
        <v>182</v>
      </c>
      <c r="Y5" s="173">
        <f>'1-4 кл.'!L6</f>
        <v>0</v>
      </c>
      <c r="Z5" s="173">
        <f aca="true" t="shared" si="3" ref="Z5:Z11">N5</f>
        <v>535</v>
      </c>
      <c r="AA5" s="173">
        <f aca="true" t="shared" si="4" ref="AA5:AA11">T5</f>
        <v>182</v>
      </c>
      <c r="AB5" s="202">
        <f>'1-4 кл.'!K6+'5-12'!M5+'5-12'!W5</f>
        <v>26</v>
      </c>
      <c r="AC5" s="202">
        <f>'1-4 кл.'!L6+'5-12'!N5+'5-12'!X5</f>
        <v>717</v>
      </c>
      <c r="AD5" s="134">
        <f aca="true" t="shared" si="5" ref="AD5:AD38">AC5/AB5</f>
        <v>27.576923076923077</v>
      </c>
    </row>
    <row r="6" spans="1:30" ht="16.5">
      <c r="A6" s="218">
        <v>2</v>
      </c>
      <c r="B6" s="211">
        <v>8</v>
      </c>
      <c r="C6" s="94">
        <v>3</v>
      </c>
      <c r="D6" s="94">
        <v>79</v>
      </c>
      <c r="E6" s="94">
        <v>3</v>
      </c>
      <c r="F6" s="94">
        <v>74</v>
      </c>
      <c r="G6" s="94">
        <v>3</v>
      </c>
      <c r="H6" s="94">
        <v>75</v>
      </c>
      <c r="I6" s="94">
        <v>3</v>
      </c>
      <c r="J6" s="94">
        <v>73</v>
      </c>
      <c r="K6" s="90">
        <v>3</v>
      </c>
      <c r="L6" s="90">
        <v>75</v>
      </c>
      <c r="M6" s="119">
        <f t="shared" si="0"/>
        <v>15</v>
      </c>
      <c r="N6" s="119">
        <f t="shared" si="0"/>
        <v>376</v>
      </c>
      <c r="O6" s="90">
        <v>1</v>
      </c>
      <c r="P6" s="90">
        <v>28</v>
      </c>
      <c r="Q6" s="94">
        <v>1</v>
      </c>
      <c r="R6" s="94">
        <v>24</v>
      </c>
      <c r="S6" s="170">
        <f t="shared" si="1"/>
        <v>2</v>
      </c>
      <c r="T6" s="170">
        <f t="shared" si="1"/>
        <v>52</v>
      </c>
      <c r="U6" s="171"/>
      <c r="V6" s="171"/>
      <c r="W6" s="172">
        <f t="shared" si="2"/>
        <v>2</v>
      </c>
      <c r="X6" s="172">
        <f t="shared" si="2"/>
        <v>52</v>
      </c>
      <c r="Y6" s="173">
        <f>'1-4 кл.'!L7</f>
        <v>231</v>
      </c>
      <c r="Z6" s="173">
        <f t="shared" si="3"/>
        <v>376</v>
      </c>
      <c r="AA6" s="173">
        <f t="shared" si="4"/>
        <v>52</v>
      </c>
      <c r="AB6" s="202">
        <f>'1-4 кл.'!K7+'5-12'!M6+'5-12'!W6</f>
        <v>26</v>
      </c>
      <c r="AC6" s="202">
        <f>'1-4 кл.'!L7+'5-12'!N6+'5-12'!X6</f>
        <v>659</v>
      </c>
      <c r="AD6" s="134">
        <f t="shared" si="5"/>
        <v>25.346153846153847</v>
      </c>
    </row>
    <row r="7" spans="1:30" ht="16.5">
      <c r="A7" s="218">
        <v>3</v>
      </c>
      <c r="B7" s="211">
        <v>19</v>
      </c>
      <c r="C7" s="94">
        <v>1</v>
      </c>
      <c r="D7" s="94">
        <v>20</v>
      </c>
      <c r="E7" s="94">
        <v>1</v>
      </c>
      <c r="F7" s="94">
        <v>31</v>
      </c>
      <c r="G7" s="94">
        <v>1</v>
      </c>
      <c r="H7" s="94">
        <v>32</v>
      </c>
      <c r="I7" s="94">
        <v>1</v>
      </c>
      <c r="J7" s="94">
        <v>24</v>
      </c>
      <c r="K7" s="90">
        <v>2</v>
      </c>
      <c r="L7" s="90">
        <v>53</v>
      </c>
      <c r="M7" s="119">
        <f t="shared" si="0"/>
        <v>6</v>
      </c>
      <c r="N7" s="119">
        <f t="shared" si="0"/>
        <v>160</v>
      </c>
      <c r="O7" s="90"/>
      <c r="P7" s="90"/>
      <c r="Q7" s="94">
        <v>1</v>
      </c>
      <c r="R7" s="94">
        <v>29</v>
      </c>
      <c r="S7" s="170">
        <f t="shared" si="1"/>
        <v>1</v>
      </c>
      <c r="T7" s="170">
        <f t="shared" si="1"/>
        <v>29</v>
      </c>
      <c r="U7" s="171"/>
      <c r="V7" s="171"/>
      <c r="W7" s="172">
        <f t="shared" si="2"/>
        <v>1</v>
      </c>
      <c r="X7" s="172">
        <f t="shared" si="2"/>
        <v>29</v>
      </c>
      <c r="Y7" s="173">
        <f>'1-4 кл.'!L8</f>
        <v>94</v>
      </c>
      <c r="Z7" s="173">
        <f t="shared" si="3"/>
        <v>160</v>
      </c>
      <c r="AA7" s="173">
        <f t="shared" si="4"/>
        <v>29</v>
      </c>
      <c r="AB7" s="202">
        <f>'1-4 кл.'!K8+'5-12'!M7+'5-12'!W7</f>
        <v>11</v>
      </c>
      <c r="AC7" s="202">
        <f>'1-4 кл.'!L8+'5-12'!N7+'5-12'!X7</f>
        <v>283</v>
      </c>
      <c r="AD7" s="134">
        <f t="shared" si="5"/>
        <v>25.727272727272727</v>
      </c>
    </row>
    <row r="8" spans="1:30" ht="16.5">
      <c r="A8" s="216">
        <v>4</v>
      </c>
      <c r="B8" s="212">
        <v>23</v>
      </c>
      <c r="C8" s="94">
        <v>2</v>
      </c>
      <c r="D8" s="94">
        <v>49</v>
      </c>
      <c r="E8" s="94">
        <v>2</v>
      </c>
      <c r="F8" s="94">
        <v>51</v>
      </c>
      <c r="G8" s="94">
        <v>2</v>
      </c>
      <c r="H8" s="94">
        <v>49</v>
      </c>
      <c r="I8" s="94">
        <v>2</v>
      </c>
      <c r="J8" s="94">
        <v>45</v>
      </c>
      <c r="K8" s="90">
        <v>2</v>
      </c>
      <c r="L8" s="90">
        <v>54</v>
      </c>
      <c r="M8" s="119">
        <f t="shared" si="0"/>
        <v>10</v>
      </c>
      <c r="N8" s="119">
        <f t="shared" si="0"/>
        <v>248</v>
      </c>
      <c r="O8" s="90">
        <v>1</v>
      </c>
      <c r="P8" s="90">
        <v>33</v>
      </c>
      <c r="Q8" s="94">
        <v>2</v>
      </c>
      <c r="R8" s="94">
        <v>40</v>
      </c>
      <c r="S8" s="170">
        <f t="shared" si="1"/>
        <v>3</v>
      </c>
      <c r="T8" s="170">
        <f t="shared" si="1"/>
        <v>73</v>
      </c>
      <c r="U8" s="171"/>
      <c r="V8" s="171"/>
      <c r="W8" s="172">
        <f t="shared" si="2"/>
        <v>3</v>
      </c>
      <c r="X8" s="172">
        <f t="shared" si="2"/>
        <v>73</v>
      </c>
      <c r="Y8" s="173">
        <f>'1-4 кл.'!L9</f>
        <v>0</v>
      </c>
      <c r="Z8" s="173">
        <f t="shared" si="3"/>
        <v>248</v>
      </c>
      <c r="AA8" s="173">
        <f t="shared" si="4"/>
        <v>73</v>
      </c>
      <c r="AB8" s="202">
        <f>'1-4 кл.'!K9+'5-12'!M8+'5-12'!W8</f>
        <v>13</v>
      </c>
      <c r="AC8" s="202">
        <f>'1-4 кл.'!L9+'5-12'!N8+'5-12'!X8</f>
        <v>321</v>
      </c>
      <c r="AD8" s="134">
        <f t="shared" si="5"/>
        <v>24.692307692307693</v>
      </c>
    </row>
    <row r="9" spans="1:30" ht="16.5">
      <c r="A9" s="218">
        <v>5</v>
      </c>
      <c r="B9" s="211">
        <v>25</v>
      </c>
      <c r="C9" s="94">
        <v>2</v>
      </c>
      <c r="D9" s="94">
        <v>45</v>
      </c>
      <c r="E9" s="94">
        <v>2</v>
      </c>
      <c r="F9" s="94">
        <v>42</v>
      </c>
      <c r="G9" s="94">
        <v>2</v>
      </c>
      <c r="H9" s="94">
        <v>46</v>
      </c>
      <c r="I9" s="94">
        <v>2</v>
      </c>
      <c r="J9" s="94">
        <v>50</v>
      </c>
      <c r="K9" s="80">
        <v>2</v>
      </c>
      <c r="L9" s="80">
        <v>41</v>
      </c>
      <c r="M9" s="119">
        <f t="shared" si="0"/>
        <v>10</v>
      </c>
      <c r="N9" s="119">
        <f t="shared" si="0"/>
        <v>224</v>
      </c>
      <c r="O9" s="90"/>
      <c r="P9" s="90"/>
      <c r="Q9" s="94">
        <v>1</v>
      </c>
      <c r="R9" s="94">
        <v>20</v>
      </c>
      <c r="S9" s="170">
        <f t="shared" si="1"/>
        <v>1</v>
      </c>
      <c r="T9" s="170">
        <f t="shared" si="1"/>
        <v>20</v>
      </c>
      <c r="U9" s="171"/>
      <c r="V9" s="171"/>
      <c r="W9" s="172">
        <f t="shared" si="2"/>
        <v>1</v>
      </c>
      <c r="X9" s="172">
        <f t="shared" si="2"/>
        <v>20</v>
      </c>
      <c r="Y9" s="173">
        <f>'1-4 кл.'!L10</f>
        <v>139</v>
      </c>
      <c r="Z9" s="173">
        <f t="shared" si="3"/>
        <v>224</v>
      </c>
      <c r="AA9" s="173">
        <f t="shared" si="4"/>
        <v>20</v>
      </c>
      <c r="AB9" s="202">
        <f>'1-4 кл.'!K10+'5-12'!M9+'5-12'!W9</f>
        <v>16</v>
      </c>
      <c r="AC9" s="202">
        <f>'1-4 кл.'!L10+'5-12'!N9+'5-12'!X9</f>
        <v>383</v>
      </c>
      <c r="AD9" s="134">
        <f t="shared" si="5"/>
        <v>23.9375</v>
      </c>
    </row>
    <row r="10" spans="1:30" ht="16.5">
      <c r="A10" s="225">
        <v>6</v>
      </c>
      <c r="B10" s="211">
        <v>30</v>
      </c>
      <c r="C10" s="94">
        <v>2</v>
      </c>
      <c r="D10" s="94">
        <v>41</v>
      </c>
      <c r="E10" s="94">
        <v>1</v>
      </c>
      <c r="F10" s="94">
        <v>39</v>
      </c>
      <c r="G10" s="94">
        <v>1</v>
      </c>
      <c r="H10" s="94">
        <v>27</v>
      </c>
      <c r="I10" s="94">
        <v>2</v>
      </c>
      <c r="J10" s="94">
        <v>45</v>
      </c>
      <c r="K10" s="90">
        <v>1</v>
      </c>
      <c r="L10" s="90">
        <v>25</v>
      </c>
      <c r="M10" s="119">
        <f t="shared" si="0"/>
        <v>7</v>
      </c>
      <c r="N10" s="119">
        <f t="shared" si="0"/>
        <v>177</v>
      </c>
      <c r="O10" s="90">
        <v>0</v>
      </c>
      <c r="P10" s="90">
        <v>0</v>
      </c>
      <c r="Q10" s="94">
        <v>1</v>
      </c>
      <c r="R10" s="94">
        <v>19</v>
      </c>
      <c r="S10" s="170">
        <f t="shared" si="1"/>
        <v>1</v>
      </c>
      <c r="T10" s="170">
        <f t="shared" si="1"/>
        <v>19</v>
      </c>
      <c r="U10" s="171"/>
      <c r="V10" s="171"/>
      <c r="W10" s="172">
        <f t="shared" si="2"/>
        <v>1</v>
      </c>
      <c r="X10" s="172">
        <f t="shared" si="2"/>
        <v>19</v>
      </c>
      <c r="Y10" s="173">
        <f>'1-4 кл.'!L11</f>
        <v>111</v>
      </c>
      <c r="Z10" s="173">
        <f t="shared" si="3"/>
        <v>177</v>
      </c>
      <c r="AA10" s="173">
        <f t="shared" si="4"/>
        <v>19</v>
      </c>
      <c r="AB10" s="202">
        <f>'1-4 кл.'!K11+'5-12'!M10+'5-12'!W10</f>
        <v>12</v>
      </c>
      <c r="AC10" s="202">
        <f>'1-4 кл.'!L11+'5-12'!N10+'5-12'!X10</f>
        <v>307</v>
      </c>
      <c r="AD10" s="134">
        <f t="shared" si="5"/>
        <v>25.583333333333332</v>
      </c>
    </row>
    <row r="11" spans="1:30" ht="16.5">
      <c r="A11" s="216">
        <v>7</v>
      </c>
      <c r="B11" s="212">
        <v>31</v>
      </c>
      <c r="C11" s="94">
        <v>3</v>
      </c>
      <c r="D11" s="94">
        <v>76</v>
      </c>
      <c r="E11" s="94">
        <v>2</v>
      </c>
      <c r="F11" s="94">
        <v>62</v>
      </c>
      <c r="G11" s="94">
        <v>2</v>
      </c>
      <c r="H11" s="94">
        <v>53</v>
      </c>
      <c r="I11" s="94">
        <v>2</v>
      </c>
      <c r="J11" s="94">
        <v>53</v>
      </c>
      <c r="K11" s="90">
        <v>2</v>
      </c>
      <c r="L11" s="90">
        <v>55</v>
      </c>
      <c r="M11" s="119">
        <f t="shared" si="0"/>
        <v>11</v>
      </c>
      <c r="N11" s="119">
        <f t="shared" si="0"/>
        <v>299</v>
      </c>
      <c r="O11" s="90">
        <v>1</v>
      </c>
      <c r="P11" s="90">
        <v>31</v>
      </c>
      <c r="Q11" s="94">
        <v>1</v>
      </c>
      <c r="R11" s="94">
        <v>35</v>
      </c>
      <c r="S11" s="170">
        <f t="shared" si="1"/>
        <v>2</v>
      </c>
      <c r="T11" s="170">
        <f t="shared" si="1"/>
        <v>66</v>
      </c>
      <c r="U11" s="171"/>
      <c r="V11" s="171"/>
      <c r="W11" s="172">
        <f t="shared" si="2"/>
        <v>2</v>
      </c>
      <c r="X11" s="172">
        <f t="shared" si="2"/>
        <v>66</v>
      </c>
      <c r="Y11" s="173">
        <f>'1-4 кл.'!L12</f>
        <v>190</v>
      </c>
      <c r="Z11" s="173">
        <f t="shared" si="3"/>
        <v>299</v>
      </c>
      <c r="AA11" s="173">
        <f t="shared" si="4"/>
        <v>66</v>
      </c>
      <c r="AB11" s="202">
        <f>'1-4 кл.'!K12+'5-12'!M11+'5-12'!W11</f>
        <v>21</v>
      </c>
      <c r="AC11" s="202">
        <f>'1-4 кл.'!L12+'5-12'!N11+'5-12'!X11</f>
        <v>555</v>
      </c>
      <c r="AD11" s="134">
        <f t="shared" si="5"/>
        <v>26.428571428571427</v>
      </c>
    </row>
    <row r="12" spans="1:30" ht="16.5">
      <c r="A12" s="225">
        <v>8</v>
      </c>
      <c r="B12" s="210">
        <v>33</v>
      </c>
      <c r="C12" s="94"/>
      <c r="D12" s="94"/>
      <c r="E12" s="94"/>
      <c r="F12" s="94"/>
      <c r="G12" s="94"/>
      <c r="H12" s="94"/>
      <c r="I12" s="94"/>
      <c r="J12" s="94"/>
      <c r="K12" s="90"/>
      <c r="L12" s="90"/>
      <c r="M12" s="175">
        <f t="shared" si="0"/>
        <v>0</v>
      </c>
      <c r="N12" s="175">
        <f t="shared" si="0"/>
        <v>0</v>
      </c>
      <c r="O12" s="88"/>
      <c r="P12" s="88"/>
      <c r="Q12" s="94"/>
      <c r="R12" s="94"/>
      <c r="S12" s="172">
        <f t="shared" si="1"/>
        <v>0</v>
      </c>
      <c r="T12" s="172">
        <f t="shared" si="1"/>
        <v>0</v>
      </c>
      <c r="U12" s="171"/>
      <c r="V12" s="171"/>
      <c r="W12" s="172">
        <f t="shared" si="2"/>
        <v>0</v>
      </c>
      <c r="X12" s="172">
        <f t="shared" si="2"/>
        <v>0</v>
      </c>
      <c r="Y12" s="173">
        <f>'1-4 кл.'!L13</f>
        <v>422</v>
      </c>
      <c r="Z12" s="173"/>
      <c r="AA12" s="173"/>
      <c r="AB12" s="202">
        <f>'1-4 кл.'!K13+'5-12'!M12+'5-12'!W12</f>
        <v>15</v>
      </c>
      <c r="AC12" s="202">
        <f>'1-4 кл.'!L13+'5-12'!N12+'5-12'!X12</f>
        <v>422</v>
      </c>
      <c r="AD12" s="134">
        <f t="shared" si="5"/>
        <v>28.133333333333333</v>
      </c>
    </row>
    <row r="13" spans="1:30" ht="16.5">
      <c r="A13" s="218">
        <v>9</v>
      </c>
      <c r="B13" s="211">
        <v>42</v>
      </c>
      <c r="C13" s="94">
        <v>2</v>
      </c>
      <c r="D13" s="94">
        <v>51</v>
      </c>
      <c r="E13" s="94">
        <v>2</v>
      </c>
      <c r="F13" s="94">
        <v>56</v>
      </c>
      <c r="G13" s="94">
        <v>2</v>
      </c>
      <c r="H13" s="94">
        <v>46</v>
      </c>
      <c r="I13" s="94">
        <v>1</v>
      </c>
      <c r="J13" s="94">
        <v>34</v>
      </c>
      <c r="K13" s="90">
        <v>2</v>
      </c>
      <c r="L13" s="90">
        <v>57</v>
      </c>
      <c r="M13" s="119">
        <f t="shared" si="0"/>
        <v>9</v>
      </c>
      <c r="N13" s="119">
        <f t="shared" si="0"/>
        <v>244</v>
      </c>
      <c r="O13" s="90"/>
      <c r="P13" s="90"/>
      <c r="Q13" s="94">
        <v>1</v>
      </c>
      <c r="R13" s="94">
        <v>33</v>
      </c>
      <c r="S13" s="170">
        <f t="shared" si="1"/>
        <v>1</v>
      </c>
      <c r="T13" s="170">
        <f t="shared" si="1"/>
        <v>33</v>
      </c>
      <c r="U13" s="171"/>
      <c r="V13" s="171"/>
      <c r="W13" s="172">
        <f t="shared" si="2"/>
        <v>1</v>
      </c>
      <c r="X13" s="172">
        <f t="shared" si="2"/>
        <v>33</v>
      </c>
      <c r="Y13" s="173">
        <f>'1-4 кл.'!L14</f>
        <v>92</v>
      </c>
      <c r="Z13" s="173">
        <f aca="true" t="shared" si="6" ref="Z13:Z36">N13</f>
        <v>244</v>
      </c>
      <c r="AA13" s="173">
        <f aca="true" t="shared" si="7" ref="AA13:AA36">T13</f>
        <v>33</v>
      </c>
      <c r="AB13" s="202">
        <f>'1-4 кл.'!K14+'5-12'!M13+'5-12'!W13</f>
        <v>14</v>
      </c>
      <c r="AC13" s="202">
        <f>'1-4 кл.'!L14+'5-12'!N13+'5-12'!X13</f>
        <v>369</v>
      </c>
      <c r="AD13" s="134">
        <f t="shared" si="5"/>
        <v>26.357142857142858</v>
      </c>
    </row>
    <row r="14" spans="1:30" ht="16.5">
      <c r="A14" s="218">
        <v>10</v>
      </c>
      <c r="B14" s="211">
        <v>43</v>
      </c>
      <c r="C14" s="94">
        <v>3</v>
      </c>
      <c r="D14" s="94">
        <v>81</v>
      </c>
      <c r="E14" s="94">
        <v>3</v>
      </c>
      <c r="F14" s="94">
        <v>89</v>
      </c>
      <c r="G14" s="94">
        <v>3</v>
      </c>
      <c r="H14" s="94">
        <v>94</v>
      </c>
      <c r="I14" s="94">
        <v>3</v>
      </c>
      <c r="J14" s="94">
        <v>94</v>
      </c>
      <c r="K14" s="90">
        <v>3</v>
      </c>
      <c r="L14" s="90">
        <v>79</v>
      </c>
      <c r="M14" s="119">
        <f t="shared" si="0"/>
        <v>15</v>
      </c>
      <c r="N14" s="119">
        <f t="shared" si="0"/>
        <v>437</v>
      </c>
      <c r="O14" s="90">
        <v>2</v>
      </c>
      <c r="P14" s="90">
        <v>78</v>
      </c>
      <c r="Q14" s="94">
        <v>2</v>
      </c>
      <c r="R14" s="94">
        <v>64</v>
      </c>
      <c r="S14" s="170">
        <f t="shared" si="1"/>
        <v>4</v>
      </c>
      <c r="T14" s="170">
        <f t="shared" si="1"/>
        <v>142</v>
      </c>
      <c r="U14" s="171"/>
      <c r="V14" s="171"/>
      <c r="W14" s="172">
        <f t="shared" si="2"/>
        <v>4</v>
      </c>
      <c r="X14" s="172">
        <f t="shared" si="2"/>
        <v>142</v>
      </c>
      <c r="Y14" s="173">
        <f>'1-4 кл.'!L15</f>
        <v>368</v>
      </c>
      <c r="Z14" s="173">
        <f t="shared" si="6"/>
        <v>437</v>
      </c>
      <c r="AA14" s="173">
        <f t="shared" si="7"/>
        <v>142</v>
      </c>
      <c r="AB14" s="202">
        <f>'1-4 кл.'!K15+'5-12'!M14+'5-12'!W14</f>
        <v>34</v>
      </c>
      <c r="AC14" s="202">
        <f>'1-4 кл.'!L15+'5-12'!N14+'5-12'!X14</f>
        <v>947</v>
      </c>
      <c r="AD14" s="134">
        <f t="shared" si="5"/>
        <v>27.852941176470587</v>
      </c>
    </row>
    <row r="15" spans="1:30" ht="16.5">
      <c r="A15" s="218">
        <v>11</v>
      </c>
      <c r="B15" s="211">
        <v>56</v>
      </c>
      <c r="C15" s="94">
        <v>3</v>
      </c>
      <c r="D15" s="94">
        <v>79</v>
      </c>
      <c r="E15" s="94">
        <v>3</v>
      </c>
      <c r="F15" s="94">
        <v>69</v>
      </c>
      <c r="G15" s="94">
        <v>3</v>
      </c>
      <c r="H15" s="94">
        <v>74</v>
      </c>
      <c r="I15" s="94">
        <v>2</v>
      </c>
      <c r="J15" s="94">
        <v>57</v>
      </c>
      <c r="K15" s="90">
        <v>3</v>
      </c>
      <c r="L15" s="90">
        <v>98</v>
      </c>
      <c r="M15" s="119">
        <f t="shared" si="0"/>
        <v>14</v>
      </c>
      <c r="N15" s="119">
        <f t="shared" si="0"/>
        <v>377</v>
      </c>
      <c r="O15" s="90">
        <v>2</v>
      </c>
      <c r="P15" s="90">
        <v>51</v>
      </c>
      <c r="Q15" s="94">
        <v>2</v>
      </c>
      <c r="R15" s="94">
        <v>60</v>
      </c>
      <c r="S15" s="170">
        <f t="shared" si="1"/>
        <v>4</v>
      </c>
      <c r="T15" s="170">
        <f t="shared" si="1"/>
        <v>111</v>
      </c>
      <c r="U15" s="171"/>
      <c r="V15" s="171"/>
      <c r="W15" s="172">
        <f t="shared" si="2"/>
        <v>4</v>
      </c>
      <c r="X15" s="172">
        <f t="shared" si="2"/>
        <v>111</v>
      </c>
      <c r="Y15" s="173">
        <f>'1-4 кл.'!L16</f>
        <v>179</v>
      </c>
      <c r="Z15" s="173">
        <f t="shared" si="6"/>
        <v>377</v>
      </c>
      <c r="AA15" s="173">
        <f t="shared" si="7"/>
        <v>111</v>
      </c>
      <c r="AB15" s="202">
        <f>'1-4 кл.'!K16+'5-12'!M15+'5-12'!W15</f>
        <v>27</v>
      </c>
      <c r="AC15" s="202">
        <f>'1-4 кл.'!L16+'5-12'!N15+'5-12'!X15</f>
        <v>667</v>
      </c>
      <c r="AD15" s="134">
        <f t="shared" si="5"/>
        <v>24.703703703703702</v>
      </c>
    </row>
    <row r="16" spans="1:30" ht="16.5">
      <c r="A16" s="218">
        <v>12</v>
      </c>
      <c r="B16" s="211">
        <v>58</v>
      </c>
      <c r="C16" s="94">
        <v>4</v>
      </c>
      <c r="D16" s="94">
        <v>125</v>
      </c>
      <c r="E16" s="94">
        <v>4</v>
      </c>
      <c r="F16" s="94">
        <v>121</v>
      </c>
      <c r="G16" s="94">
        <v>4</v>
      </c>
      <c r="H16" s="94">
        <v>101</v>
      </c>
      <c r="I16" s="94">
        <v>4</v>
      </c>
      <c r="J16" s="94">
        <v>110</v>
      </c>
      <c r="K16" s="90">
        <v>3</v>
      </c>
      <c r="L16" s="90">
        <v>85</v>
      </c>
      <c r="M16" s="119">
        <f t="shared" si="0"/>
        <v>19</v>
      </c>
      <c r="N16" s="119">
        <f t="shared" si="0"/>
        <v>542</v>
      </c>
      <c r="O16" s="90">
        <v>3</v>
      </c>
      <c r="P16" s="90">
        <v>96</v>
      </c>
      <c r="Q16" s="94">
        <v>3</v>
      </c>
      <c r="R16" s="94">
        <v>85</v>
      </c>
      <c r="S16" s="170">
        <f t="shared" si="1"/>
        <v>6</v>
      </c>
      <c r="T16" s="170">
        <f t="shared" si="1"/>
        <v>181</v>
      </c>
      <c r="U16" s="171"/>
      <c r="V16" s="171"/>
      <c r="W16" s="172">
        <f t="shared" si="2"/>
        <v>6</v>
      </c>
      <c r="X16" s="172">
        <f t="shared" si="2"/>
        <v>181</v>
      </c>
      <c r="Y16" s="173">
        <f>'1-4 кл.'!L17</f>
        <v>373</v>
      </c>
      <c r="Z16" s="173">
        <f t="shared" si="6"/>
        <v>542</v>
      </c>
      <c r="AA16" s="173">
        <f t="shared" si="7"/>
        <v>181</v>
      </c>
      <c r="AB16" s="202">
        <f>'1-4 кл.'!K17+'5-12'!M16+'5-12'!W16</f>
        <v>39</v>
      </c>
      <c r="AC16" s="202">
        <f>'1-4 кл.'!L17+'5-12'!N16+'5-12'!X16</f>
        <v>1096</v>
      </c>
      <c r="AD16" s="134">
        <f t="shared" si="5"/>
        <v>28.102564102564102</v>
      </c>
    </row>
    <row r="17" spans="1:30" ht="16.5">
      <c r="A17" s="224">
        <v>13</v>
      </c>
      <c r="B17" s="212">
        <v>64</v>
      </c>
      <c r="C17" s="94">
        <v>3</v>
      </c>
      <c r="D17" s="94">
        <v>86</v>
      </c>
      <c r="E17" s="94">
        <v>3</v>
      </c>
      <c r="F17" s="94">
        <v>89</v>
      </c>
      <c r="G17" s="94">
        <v>3</v>
      </c>
      <c r="H17" s="94">
        <v>79</v>
      </c>
      <c r="I17" s="94">
        <v>3</v>
      </c>
      <c r="J17" s="94">
        <v>81</v>
      </c>
      <c r="K17" s="90">
        <v>3</v>
      </c>
      <c r="L17" s="90">
        <v>90</v>
      </c>
      <c r="M17" s="119">
        <f t="shared" si="0"/>
        <v>15</v>
      </c>
      <c r="N17" s="119">
        <f t="shared" si="0"/>
        <v>425</v>
      </c>
      <c r="O17" s="90">
        <v>2</v>
      </c>
      <c r="P17" s="90">
        <v>64</v>
      </c>
      <c r="Q17" s="94">
        <v>2</v>
      </c>
      <c r="R17" s="94">
        <v>44</v>
      </c>
      <c r="S17" s="170">
        <f t="shared" si="1"/>
        <v>4</v>
      </c>
      <c r="T17" s="170">
        <f t="shared" si="1"/>
        <v>108</v>
      </c>
      <c r="U17" s="176"/>
      <c r="V17" s="176"/>
      <c r="W17" s="172">
        <f t="shared" si="2"/>
        <v>4</v>
      </c>
      <c r="X17" s="172">
        <f t="shared" si="2"/>
        <v>108</v>
      </c>
      <c r="Y17" s="173">
        <f>'1-4 кл.'!L18</f>
        <v>251</v>
      </c>
      <c r="Z17" s="174">
        <f t="shared" si="6"/>
        <v>425</v>
      </c>
      <c r="AA17" s="174">
        <f t="shared" si="7"/>
        <v>108</v>
      </c>
      <c r="AB17" s="202">
        <f>'1-4 кл.'!K18+'5-12'!M17+'5-12'!W17</f>
        <v>29</v>
      </c>
      <c r="AC17" s="202">
        <f>'1-4 кл.'!L18+'5-12'!N17+'5-12'!X17</f>
        <v>784</v>
      </c>
      <c r="AD17" s="134">
        <f t="shared" si="5"/>
        <v>27.03448275862069</v>
      </c>
    </row>
    <row r="18" spans="1:30" ht="16.5">
      <c r="A18" s="218">
        <v>14</v>
      </c>
      <c r="B18" s="211">
        <v>84</v>
      </c>
      <c r="C18" s="94">
        <v>1</v>
      </c>
      <c r="D18" s="94">
        <v>31</v>
      </c>
      <c r="E18" s="94">
        <v>2</v>
      </c>
      <c r="F18" s="94">
        <v>53</v>
      </c>
      <c r="G18" s="94">
        <v>2</v>
      </c>
      <c r="H18" s="94">
        <v>40</v>
      </c>
      <c r="I18" s="94">
        <v>2</v>
      </c>
      <c r="J18" s="94">
        <v>42</v>
      </c>
      <c r="K18" s="90">
        <v>1</v>
      </c>
      <c r="L18" s="90">
        <v>24</v>
      </c>
      <c r="M18" s="119">
        <f t="shared" si="0"/>
        <v>8</v>
      </c>
      <c r="N18" s="119">
        <f t="shared" si="0"/>
        <v>190</v>
      </c>
      <c r="O18" s="90"/>
      <c r="P18" s="90"/>
      <c r="Q18" s="94">
        <v>1</v>
      </c>
      <c r="R18" s="94">
        <v>19</v>
      </c>
      <c r="S18" s="170">
        <f t="shared" si="1"/>
        <v>1</v>
      </c>
      <c r="T18" s="170">
        <f t="shared" si="1"/>
        <v>19</v>
      </c>
      <c r="U18" s="171"/>
      <c r="V18" s="171"/>
      <c r="W18" s="172">
        <f t="shared" si="2"/>
        <v>1</v>
      </c>
      <c r="X18" s="172">
        <f t="shared" si="2"/>
        <v>19</v>
      </c>
      <c r="Y18" s="173">
        <f>'1-4 кл.'!L19</f>
        <v>113</v>
      </c>
      <c r="Z18" s="173">
        <f t="shared" si="6"/>
        <v>190</v>
      </c>
      <c r="AA18" s="173">
        <f t="shared" si="7"/>
        <v>19</v>
      </c>
      <c r="AB18" s="202">
        <f>'1-4 кл.'!K19+'5-12'!M18+'5-12'!W18</f>
        <v>14</v>
      </c>
      <c r="AC18" s="202">
        <f>'1-4 кл.'!L19+'5-12'!N18+'5-12'!X18</f>
        <v>322</v>
      </c>
      <c r="AD18" s="134">
        <f t="shared" si="5"/>
        <v>23</v>
      </c>
    </row>
    <row r="19" spans="1:30" ht="16.5">
      <c r="A19" s="216">
        <v>15</v>
      </c>
      <c r="B19" s="212">
        <v>97</v>
      </c>
      <c r="C19" s="94">
        <v>3</v>
      </c>
      <c r="D19" s="94">
        <v>75</v>
      </c>
      <c r="E19" s="94">
        <v>2</v>
      </c>
      <c r="F19" s="94">
        <v>62</v>
      </c>
      <c r="G19" s="94">
        <v>2</v>
      </c>
      <c r="H19" s="94">
        <v>59</v>
      </c>
      <c r="I19" s="94">
        <v>3</v>
      </c>
      <c r="J19" s="94">
        <v>71</v>
      </c>
      <c r="K19" s="90">
        <v>2</v>
      </c>
      <c r="L19" s="90">
        <v>61</v>
      </c>
      <c r="M19" s="119">
        <f t="shared" si="0"/>
        <v>12</v>
      </c>
      <c r="N19" s="119">
        <f t="shared" si="0"/>
        <v>328</v>
      </c>
      <c r="O19" s="90">
        <v>2</v>
      </c>
      <c r="P19" s="90">
        <v>52</v>
      </c>
      <c r="Q19" s="94">
        <v>1</v>
      </c>
      <c r="R19" s="94">
        <v>28</v>
      </c>
      <c r="S19" s="170">
        <f t="shared" si="1"/>
        <v>3</v>
      </c>
      <c r="T19" s="170">
        <f t="shared" si="1"/>
        <v>80</v>
      </c>
      <c r="U19" s="171"/>
      <c r="V19" s="171"/>
      <c r="W19" s="172">
        <f t="shared" si="2"/>
        <v>3</v>
      </c>
      <c r="X19" s="172">
        <f t="shared" si="2"/>
        <v>80</v>
      </c>
      <c r="Y19" s="173">
        <f>'1-4 кл.'!L20</f>
        <v>199</v>
      </c>
      <c r="Z19" s="173">
        <f t="shared" si="6"/>
        <v>328</v>
      </c>
      <c r="AA19" s="173">
        <f t="shared" si="7"/>
        <v>80</v>
      </c>
      <c r="AB19" s="202">
        <f>'1-4 кл.'!K20+'5-12'!M19+'5-12'!W19</f>
        <v>22</v>
      </c>
      <c r="AC19" s="202">
        <f>'1-4 кл.'!L20+'5-12'!N19+'5-12'!X19</f>
        <v>607</v>
      </c>
      <c r="AD19" s="134">
        <f t="shared" si="5"/>
        <v>27.59090909090909</v>
      </c>
    </row>
    <row r="20" spans="1:30" ht="16.5">
      <c r="A20" s="218">
        <v>16</v>
      </c>
      <c r="B20" s="211">
        <v>98</v>
      </c>
      <c r="C20" s="94">
        <v>2</v>
      </c>
      <c r="D20" s="94">
        <v>56</v>
      </c>
      <c r="E20" s="94">
        <v>3</v>
      </c>
      <c r="F20" s="94">
        <v>76</v>
      </c>
      <c r="G20" s="94">
        <v>3</v>
      </c>
      <c r="H20" s="94">
        <v>78</v>
      </c>
      <c r="I20" s="94">
        <v>3</v>
      </c>
      <c r="J20" s="94">
        <v>79</v>
      </c>
      <c r="K20" s="90">
        <v>3</v>
      </c>
      <c r="L20" s="90">
        <v>85</v>
      </c>
      <c r="M20" s="119">
        <f t="shared" si="0"/>
        <v>14</v>
      </c>
      <c r="N20" s="119">
        <f t="shared" si="0"/>
        <v>374</v>
      </c>
      <c r="O20" s="90">
        <v>0</v>
      </c>
      <c r="P20" s="90">
        <v>0</v>
      </c>
      <c r="Q20" s="94">
        <v>2</v>
      </c>
      <c r="R20" s="94">
        <v>65</v>
      </c>
      <c r="S20" s="170">
        <f t="shared" si="1"/>
        <v>2</v>
      </c>
      <c r="T20" s="170">
        <f t="shared" si="1"/>
        <v>65</v>
      </c>
      <c r="U20" s="171"/>
      <c r="V20" s="171"/>
      <c r="W20" s="172">
        <f t="shared" si="2"/>
        <v>2</v>
      </c>
      <c r="X20" s="172">
        <f t="shared" si="2"/>
        <v>65</v>
      </c>
      <c r="Y20" s="173">
        <f>'1-4 кл.'!L21</f>
        <v>182</v>
      </c>
      <c r="Z20" s="173">
        <f t="shared" si="6"/>
        <v>374</v>
      </c>
      <c r="AA20" s="173">
        <f t="shared" si="7"/>
        <v>65</v>
      </c>
      <c r="AB20" s="202">
        <f>'1-4 кл.'!K21+'5-12'!M20+'5-12'!W20</f>
        <v>23</v>
      </c>
      <c r="AC20" s="202">
        <f>'1-4 кл.'!L21+'5-12'!N20+'5-12'!X20</f>
        <v>621</v>
      </c>
      <c r="AD20" s="134">
        <f t="shared" si="5"/>
        <v>27</v>
      </c>
    </row>
    <row r="21" spans="1:30" ht="16.5">
      <c r="A21" s="216">
        <v>17</v>
      </c>
      <c r="B21" s="212">
        <v>103</v>
      </c>
      <c r="C21" s="94">
        <v>2</v>
      </c>
      <c r="D21" s="94">
        <v>67</v>
      </c>
      <c r="E21" s="94">
        <v>2</v>
      </c>
      <c r="F21" s="94">
        <v>63</v>
      </c>
      <c r="G21" s="94">
        <v>3</v>
      </c>
      <c r="H21" s="94">
        <v>71</v>
      </c>
      <c r="I21" s="94">
        <v>3</v>
      </c>
      <c r="J21" s="94">
        <v>73</v>
      </c>
      <c r="K21" s="90">
        <v>3</v>
      </c>
      <c r="L21" s="90">
        <v>80</v>
      </c>
      <c r="M21" s="119">
        <f t="shared" si="0"/>
        <v>13</v>
      </c>
      <c r="N21" s="119">
        <f t="shared" si="0"/>
        <v>354</v>
      </c>
      <c r="O21" s="90">
        <v>2</v>
      </c>
      <c r="P21" s="90">
        <v>51</v>
      </c>
      <c r="Q21" s="94">
        <v>2</v>
      </c>
      <c r="R21" s="94">
        <v>47</v>
      </c>
      <c r="S21" s="170">
        <f t="shared" si="1"/>
        <v>4</v>
      </c>
      <c r="T21" s="170">
        <f t="shared" si="1"/>
        <v>98</v>
      </c>
      <c r="U21" s="171"/>
      <c r="V21" s="171"/>
      <c r="W21" s="172">
        <f t="shared" si="2"/>
        <v>4</v>
      </c>
      <c r="X21" s="172">
        <f t="shared" si="2"/>
        <v>98</v>
      </c>
      <c r="Y21" s="173">
        <f>'1-4 кл.'!L22</f>
        <v>253</v>
      </c>
      <c r="Z21" s="173">
        <f t="shared" si="6"/>
        <v>354</v>
      </c>
      <c r="AA21" s="173">
        <f t="shared" si="7"/>
        <v>98</v>
      </c>
      <c r="AB21" s="202">
        <f>'1-4 кл.'!K22+'5-12'!M21+'5-12'!W21</f>
        <v>27</v>
      </c>
      <c r="AC21" s="202">
        <f>'1-4 кл.'!L22+'5-12'!N21+'5-12'!X21</f>
        <v>705</v>
      </c>
      <c r="AD21" s="134">
        <f t="shared" si="5"/>
        <v>26.11111111111111</v>
      </c>
    </row>
    <row r="22" spans="1:30" ht="16.5">
      <c r="A22" s="218">
        <v>18</v>
      </c>
      <c r="B22" s="211">
        <v>111</v>
      </c>
      <c r="C22" s="94">
        <v>2</v>
      </c>
      <c r="D22" s="94">
        <v>43</v>
      </c>
      <c r="E22" s="94">
        <v>2</v>
      </c>
      <c r="F22" s="94">
        <v>64</v>
      </c>
      <c r="G22" s="94">
        <v>1</v>
      </c>
      <c r="H22" s="94">
        <v>36</v>
      </c>
      <c r="I22" s="94">
        <v>1</v>
      </c>
      <c r="J22" s="94">
        <v>36</v>
      </c>
      <c r="K22" s="90">
        <v>3</v>
      </c>
      <c r="L22" s="90">
        <v>65</v>
      </c>
      <c r="M22" s="119">
        <f t="shared" si="0"/>
        <v>9</v>
      </c>
      <c r="N22" s="119">
        <f t="shared" si="0"/>
        <v>244</v>
      </c>
      <c r="O22" s="90">
        <v>0</v>
      </c>
      <c r="P22" s="90">
        <v>0</v>
      </c>
      <c r="Q22" s="94">
        <v>1</v>
      </c>
      <c r="R22" s="94">
        <v>38</v>
      </c>
      <c r="S22" s="170">
        <f t="shared" si="1"/>
        <v>1</v>
      </c>
      <c r="T22" s="170">
        <f t="shared" si="1"/>
        <v>38</v>
      </c>
      <c r="U22" s="171"/>
      <c r="V22" s="171"/>
      <c r="W22" s="172">
        <f t="shared" si="2"/>
        <v>1</v>
      </c>
      <c r="X22" s="172">
        <f t="shared" si="2"/>
        <v>38</v>
      </c>
      <c r="Y22" s="173">
        <f>'1-4 кл.'!L23</f>
        <v>155</v>
      </c>
      <c r="Z22" s="173">
        <f t="shared" si="6"/>
        <v>244</v>
      </c>
      <c r="AA22" s="173">
        <f t="shared" si="7"/>
        <v>38</v>
      </c>
      <c r="AB22" s="202">
        <f>'1-4 кл.'!K23+'5-12'!M22+'5-12'!W22</f>
        <v>16</v>
      </c>
      <c r="AC22" s="202">
        <f>'1-4 кл.'!L23+'5-12'!N22+'5-12'!X22</f>
        <v>437</v>
      </c>
      <c r="AD22" s="134">
        <f t="shared" si="5"/>
        <v>27.3125</v>
      </c>
    </row>
    <row r="23" spans="1:30" ht="16.5">
      <c r="A23" s="218">
        <v>19</v>
      </c>
      <c r="B23" s="211">
        <v>122</v>
      </c>
      <c r="C23" s="94">
        <v>4</v>
      </c>
      <c r="D23" s="94">
        <v>110</v>
      </c>
      <c r="E23" s="94">
        <v>4</v>
      </c>
      <c r="F23" s="94">
        <v>111</v>
      </c>
      <c r="G23" s="94">
        <v>4</v>
      </c>
      <c r="H23" s="94">
        <v>109</v>
      </c>
      <c r="I23" s="94">
        <v>5</v>
      </c>
      <c r="J23" s="94">
        <v>124</v>
      </c>
      <c r="K23" s="90">
        <v>4</v>
      </c>
      <c r="L23" s="90">
        <v>109</v>
      </c>
      <c r="M23" s="119">
        <f t="shared" si="0"/>
        <v>21</v>
      </c>
      <c r="N23" s="119">
        <f t="shared" si="0"/>
        <v>563</v>
      </c>
      <c r="O23" s="90">
        <v>3</v>
      </c>
      <c r="P23" s="90">
        <v>90</v>
      </c>
      <c r="Q23" s="94">
        <v>3</v>
      </c>
      <c r="R23" s="94">
        <v>75</v>
      </c>
      <c r="S23" s="170">
        <f t="shared" si="1"/>
        <v>6</v>
      </c>
      <c r="T23" s="170">
        <f t="shared" si="1"/>
        <v>165</v>
      </c>
      <c r="U23" s="171"/>
      <c r="V23" s="171"/>
      <c r="W23" s="172">
        <f t="shared" si="2"/>
        <v>6</v>
      </c>
      <c r="X23" s="172">
        <f t="shared" si="2"/>
        <v>165</v>
      </c>
      <c r="Y23" s="173">
        <f>'1-4 кл.'!L24</f>
        <v>299</v>
      </c>
      <c r="Z23" s="173">
        <f t="shared" si="6"/>
        <v>563</v>
      </c>
      <c r="AA23" s="173">
        <f t="shared" si="7"/>
        <v>165</v>
      </c>
      <c r="AB23" s="202">
        <f>'1-4 кл.'!K24+'5-12'!M23+'5-12'!W23</f>
        <v>38</v>
      </c>
      <c r="AC23" s="202">
        <f>'1-4 кл.'!L24+'5-12'!N23+'5-12'!X23</f>
        <v>1027</v>
      </c>
      <c r="AD23" s="134">
        <f t="shared" si="5"/>
        <v>27.026315789473685</v>
      </c>
    </row>
    <row r="24" spans="1:30" ht="16.5">
      <c r="A24" s="218">
        <v>20</v>
      </c>
      <c r="B24" s="211">
        <v>123</v>
      </c>
      <c r="C24" s="94">
        <v>2</v>
      </c>
      <c r="D24" s="94">
        <v>53</v>
      </c>
      <c r="E24" s="94">
        <v>2</v>
      </c>
      <c r="F24" s="94">
        <v>43</v>
      </c>
      <c r="G24" s="94">
        <v>2</v>
      </c>
      <c r="H24" s="94">
        <v>50</v>
      </c>
      <c r="I24" s="94">
        <v>2</v>
      </c>
      <c r="J24" s="94">
        <v>49</v>
      </c>
      <c r="K24" s="90">
        <v>2</v>
      </c>
      <c r="L24" s="90">
        <v>46</v>
      </c>
      <c r="M24" s="119">
        <f t="shared" si="0"/>
        <v>10</v>
      </c>
      <c r="N24" s="119">
        <f t="shared" si="0"/>
        <v>241</v>
      </c>
      <c r="O24" s="90">
        <v>0</v>
      </c>
      <c r="P24" s="90">
        <v>0</v>
      </c>
      <c r="Q24" s="94">
        <v>1</v>
      </c>
      <c r="R24" s="94">
        <v>25</v>
      </c>
      <c r="S24" s="170">
        <f t="shared" si="1"/>
        <v>1</v>
      </c>
      <c r="T24" s="170">
        <f t="shared" si="1"/>
        <v>25</v>
      </c>
      <c r="U24" s="171"/>
      <c r="V24" s="171"/>
      <c r="W24" s="172">
        <f t="shared" si="2"/>
        <v>1</v>
      </c>
      <c r="X24" s="172">
        <f t="shared" si="2"/>
        <v>25</v>
      </c>
      <c r="Y24" s="173">
        <f>'1-4 кл.'!L25</f>
        <v>96</v>
      </c>
      <c r="Z24" s="173">
        <f t="shared" si="6"/>
        <v>241</v>
      </c>
      <c r="AA24" s="173">
        <f t="shared" si="7"/>
        <v>25</v>
      </c>
      <c r="AB24" s="202">
        <f>'1-4 кл.'!K25+'5-12'!M24+'5-12'!W24</f>
        <v>15</v>
      </c>
      <c r="AC24" s="202">
        <f>'1-4 кл.'!L25+'5-12'!N24+'5-12'!X24</f>
        <v>362</v>
      </c>
      <c r="AD24" s="134">
        <f t="shared" si="5"/>
        <v>24.133333333333333</v>
      </c>
    </row>
    <row r="25" spans="1:30" ht="16.5">
      <c r="A25" s="216">
        <v>21</v>
      </c>
      <c r="B25" s="212">
        <v>124</v>
      </c>
      <c r="C25" s="94">
        <v>4</v>
      </c>
      <c r="D25" s="94">
        <v>109</v>
      </c>
      <c r="E25" s="94">
        <v>4</v>
      </c>
      <c r="F25" s="94">
        <v>109</v>
      </c>
      <c r="G25" s="94">
        <v>3</v>
      </c>
      <c r="H25" s="94">
        <v>85</v>
      </c>
      <c r="I25" s="94">
        <v>3</v>
      </c>
      <c r="J25" s="94">
        <v>82</v>
      </c>
      <c r="K25" s="90">
        <v>3</v>
      </c>
      <c r="L25" s="90">
        <v>75</v>
      </c>
      <c r="M25" s="119">
        <f t="shared" si="0"/>
        <v>17</v>
      </c>
      <c r="N25" s="119">
        <f t="shared" si="0"/>
        <v>460</v>
      </c>
      <c r="O25" s="90">
        <v>3</v>
      </c>
      <c r="P25" s="90">
        <v>75</v>
      </c>
      <c r="Q25" s="94">
        <v>2</v>
      </c>
      <c r="R25" s="94">
        <v>52</v>
      </c>
      <c r="S25" s="170">
        <f t="shared" si="1"/>
        <v>5</v>
      </c>
      <c r="T25" s="170">
        <f t="shared" si="1"/>
        <v>127</v>
      </c>
      <c r="U25" s="171"/>
      <c r="V25" s="171"/>
      <c r="W25" s="172">
        <f t="shared" si="2"/>
        <v>5</v>
      </c>
      <c r="X25" s="172">
        <f t="shared" si="2"/>
        <v>127</v>
      </c>
      <c r="Y25" s="173">
        <f>'1-4 кл.'!L26</f>
        <v>354</v>
      </c>
      <c r="Z25" s="173">
        <f t="shared" si="6"/>
        <v>460</v>
      </c>
      <c r="AA25" s="173">
        <f t="shared" si="7"/>
        <v>127</v>
      </c>
      <c r="AB25" s="202">
        <f>'1-4 кл.'!K26+'5-12'!M25+'5-12'!W25</f>
        <v>35</v>
      </c>
      <c r="AC25" s="202">
        <f>'1-4 кл.'!L26+'5-12'!N25+'5-12'!X25</f>
        <v>941</v>
      </c>
      <c r="AD25" s="134">
        <f t="shared" si="5"/>
        <v>26.885714285714286</v>
      </c>
    </row>
    <row r="26" spans="1:30" ht="16.5">
      <c r="A26" s="216">
        <v>22</v>
      </c>
      <c r="B26" s="212">
        <v>128</v>
      </c>
      <c r="C26" s="94">
        <v>4</v>
      </c>
      <c r="D26" s="94">
        <v>111</v>
      </c>
      <c r="E26" s="94">
        <v>3</v>
      </c>
      <c r="F26" s="94">
        <v>85</v>
      </c>
      <c r="G26" s="94">
        <v>3</v>
      </c>
      <c r="H26" s="94">
        <v>88</v>
      </c>
      <c r="I26" s="94">
        <v>4</v>
      </c>
      <c r="J26" s="94">
        <v>99</v>
      </c>
      <c r="K26" s="90">
        <v>4</v>
      </c>
      <c r="L26" s="90">
        <v>101</v>
      </c>
      <c r="M26" s="119">
        <f t="shared" si="0"/>
        <v>18</v>
      </c>
      <c r="N26" s="119">
        <f t="shared" si="0"/>
        <v>484</v>
      </c>
      <c r="O26" s="90">
        <v>2</v>
      </c>
      <c r="P26" s="90">
        <v>63</v>
      </c>
      <c r="Q26" s="94">
        <v>2</v>
      </c>
      <c r="R26" s="94">
        <v>67</v>
      </c>
      <c r="S26" s="170">
        <f t="shared" si="1"/>
        <v>4</v>
      </c>
      <c r="T26" s="170">
        <f t="shared" si="1"/>
        <v>130</v>
      </c>
      <c r="U26" s="171"/>
      <c r="V26" s="171"/>
      <c r="W26" s="172">
        <f t="shared" si="2"/>
        <v>4</v>
      </c>
      <c r="X26" s="172">
        <f t="shared" si="2"/>
        <v>130</v>
      </c>
      <c r="Y26" s="173">
        <f>'1-4 кл.'!L27</f>
        <v>270</v>
      </c>
      <c r="Z26" s="173">
        <f t="shared" si="6"/>
        <v>484</v>
      </c>
      <c r="AA26" s="173">
        <f t="shared" si="7"/>
        <v>130</v>
      </c>
      <c r="AB26" s="202">
        <f>'1-4 кл.'!K27+'5-12'!M26+'5-12'!W26</f>
        <v>33</v>
      </c>
      <c r="AC26" s="202">
        <f>'1-4 кл.'!L27+'5-12'!N26+'5-12'!X26</f>
        <v>884</v>
      </c>
      <c r="AD26" s="134">
        <f t="shared" si="5"/>
        <v>26.78787878787879</v>
      </c>
    </row>
    <row r="27" spans="1:30" ht="16.5">
      <c r="A27" s="216">
        <v>23</v>
      </c>
      <c r="B27" s="212">
        <v>138</v>
      </c>
      <c r="C27" s="94">
        <v>3</v>
      </c>
      <c r="D27" s="94">
        <v>91</v>
      </c>
      <c r="E27" s="94">
        <v>4</v>
      </c>
      <c r="F27" s="94">
        <v>120</v>
      </c>
      <c r="G27" s="94">
        <v>4</v>
      </c>
      <c r="H27" s="94">
        <v>107</v>
      </c>
      <c r="I27" s="94">
        <v>3</v>
      </c>
      <c r="J27" s="94">
        <v>78</v>
      </c>
      <c r="K27" s="90">
        <v>3</v>
      </c>
      <c r="L27" s="90">
        <v>81</v>
      </c>
      <c r="M27" s="119">
        <f t="shared" si="0"/>
        <v>17</v>
      </c>
      <c r="N27" s="119">
        <f t="shared" si="0"/>
        <v>477</v>
      </c>
      <c r="O27" s="90">
        <v>2</v>
      </c>
      <c r="P27" s="90">
        <v>57</v>
      </c>
      <c r="Q27" s="94">
        <v>2</v>
      </c>
      <c r="R27" s="94">
        <v>58</v>
      </c>
      <c r="S27" s="170">
        <f t="shared" si="1"/>
        <v>4</v>
      </c>
      <c r="T27" s="170">
        <f t="shared" si="1"/>
        <v>115</v>
      </c>
      <c r="U27" s="171"/>
      <c r="V27" s="171"/>
      <c r="W27" s="172">
        <f t="shared" si="2"/>
        <v>4</v>
      </c>
      <c r="X27" s="172">
        <f t="shared" si="2"/>
        <v>115</v>
      </c>
      <c r="Y27" s="173">
        <f>'1-4 кл.'!L28</f>
        <v>345</v>
      </c>
      <c r="Z27" s="173">
        <f t="shared" si="6"/>
        <v>477</v>
      </c>
      <c r="AA27" s="173">
        <f t="shared" si="7"/>
        <v>115</v>
      </c>
      <c r="AB27" s="202">
        <f>'1-4 кл.'!K28+'5-12'!M27+'5-12'!W27</f>
        <v>34</v>
      </c>
      <c r="AC27" s="202">
        <f>'1-4 кл.'!L28+'5-12'!N27+'5-12'!X27</f>
        <v>937</v>
      </c>
      <c r="AD27" s="134">
        <f t="shared" si="5"/>
        <v>27.558823529411764</v>
      </c>
    </row>
    <row r="28" spans="1:30" ht="16.5">
      <c r="A28" s="216">
        <v>24</v>
      </c>
      <c r="B28" s="212">
        <v>139</v>
      </c>
      <c r="C28" s="94">
        <v>3</v>
      </c>
      <c r="D28" s="94">
        <v>76</v>
      </c>
      <c r="E28" s="94">
        <v>3</v>
      </c>
      <c r="F28" s="94">
        <v>85</v>
      </c>
      <c r="G28" s="94">
        <v>3</v>
      </c>
      <c r="H28" s="94">
        <v>84</v>
      </c>
      <c r="I28" s="94">
        <v>3</v>
      </c>
      <c r="J28" s="94">
        <v>74</v>
      </c>
      <c r="K28" s="90">
        <v>3</v>
      </c>
      <c r="L28" s="90">
        <v>76</v>
      </c>
      <c r="M28" s="119">
        <f t="shared" si="0"/>
        <v>15</v>
      </c>
      <c r="N28" s="119">
        <f t="shared" si="0"/>
        <v>395</v>
      </c>
      <c r="O28" s="90">
        <v>2</v>
      </c>
      <c r="P28" s="90">
        <v>61</v>
      </c>
      <c r="Q28" s="94">
        <v>2</v>
      </c>
      <c r="R28" s="94">
        <v>50</v>
      </c>
      <c r="S28" s="170">
        <f t="shared" si="1"/>
        <v>4</v>
      </c>
      <c r="T28" s="170">
        <f t="shared" si="1"/>
        <v>111</v>
      </c>
      <c r="U28" s="171"/>
      <c r="V28" s="171"/>
      <c r="W28" s="172">
        <f t="shared" si="2"/>
        <v>4</v>
      </c>
      <c r="X28" s="172">
        <f t="shared" si="2"/>
        <v>111</v>
      </c>
      <c r="Y28" s="173">
        <f>'1-4 кл.'!L29</f>
        <v>269</v>
      </c>
      <c r="Z28" s="173">
        <f t="shared" si="6"/>
        <v>395</v>
      </c>
      <c r="AA28" s="173">
        <f t="shared" si="7"/>
        <v>111</v>
      </c>
      <c r="AB28" s="202">
        <f>'1-4 кл.'!K29+'5-12'!M28+'5-12'!W28</f>
        <v>29</v>
      </c>
      <c r="AC28" s="202">
        <f>'1-4 кл.'!L29+'5-12'!N28+'5-12'!X28</f>
        <v>775</v>
      </c>
      <c r="AD28" s="134">
        <f t="shared" si="5"/>
        <v>26.724137931034484</v>
      </c>
    </row>
    <row r="29" spans="1:30" ht="16.5">
      <c r="A29" s="224">
        <v>25</v>
      </c>
      <c r="B29" s="212">
        <v>140</v>
      </c>
      <c r="C29" s="94">
        <v>3</v>
      </c>
      <c r="D29" s="94">
        <v>79</v>
      </c>
      <c r="E29" s="94">
        <v>2</v>
      </c>
      <c r="F29" s="94">
        <v>52</v>
      </c>
      <c r="G29" s="94">
        <v>2</v>
      </c>
      <c r="H29" s="94">
        <v>56</v>
      </c>
      <c r="I29" s="94">
        <v>2</v>
      </c>
      <c r="J29" s="94">
        <v>60</v>
      </c>
      <c r="K29" s="90">
        <v>2</v>
      </c>
      <c r="L29" s="90">
        <v>55</v>
      </c>
      <c r="M29" s="119">
        <f t="shared" si="0"/>
        <v>11</v>
      </c>
      <c r="N29" s="119">
        <f t="shared" si="0"/>
        <v>302</v>
      </c>
      <c r="O29" s="90">
        <v>2</v>
      </c>
      <c r="P29" s="90">
        <v>55</v>
      </c>
      <c r="Q29" s="94">
        <v>2</v>
      </c>
      <c r="R29" s="94">
        <v>40</v>
      </c>
      <c r="S29" s="170">
        <f t="shared" si="1"/>
        <v>4</v>
      </c>
      <c r="T29" s="170">
        <f t="shared" si="1"/>
        <v>95</v>
      </c>
      <c r="U29" s="171"/>
      <c r="V29" s="171"/>
      <c r="W29" s="172">
        <f t="shared" si="2"/>
        <v>4</v>
      </c>
      <c r="X29" s="172">
        <f t="shared" si="2"/>
        <v>95</v>
      </c>
      <c r="Y29" s="173">
        <f>'1-4 кл.'!L30</f>
        <v>204</v>
      </c>
      <c r="Z29" s="173">
        <f t="shared" si="6"/>
        <v>302</v>
      </c>
      <c r="AA29" s="173">
        <f t="shared" si="7"/>
        <v>95</v>
      </c>
      <c r="AB29" s="202">
        <f>'1-4 кл.'!K30+'5-12'!M29+'5-12'!W29</f>
        <v>23</v>
      </c>
      <c r="AC29" s="202">
        <f>'1-4 кл.'!L30+'5-12'!N29+'5-12'!X29</f>
        <v>601</v>
      </c>
      <c r="AD29" s="134">
        <f t="shared" si="5"/>
        <v>26.130434782608695</v>
      </c>
    </row>
    <row r="30" spans="1:30" ht="16.5">
      <c r="A30" s="224">
        <v>26</v>
      </c>
      <c r="B30" s="212">
        <v>141</v>
      </c>
      <c r="C30" s="94">
        <v>3</v>
      </c>
      <c r="D30" s="94">
        <v>90</v>
      </c>
      <c r="E30" s="94">
        <v>3</v>
      </c>
      <c r="F30" s="94">
        <v>81</v>
      </c>
      <c r="G30" s="94">
        <v>3</v>
      </c>
      <c r="H30" s="94">
        <v>76</v>
      </c>
      <c r="I30" s="94">
        <v>4</v>
      </c>
      <c r="J30" s="94">
        <v>98</v>
      </c>
      <c r="K30" s="90">
        <v>3</v>
      </c>
      <c r="L30" s="90">
        <v>75</v>
      </c>
      <c r="M30" s="119">
        <f t="shared" si="0"/>
        <v>16</v>
      </c>
      <c r="N30" s="119">
        <f t="shared" si="0"/>
        <v>420</v>
      </c>
      <c r="O30" s="90">
        <v>3</v>
      </c>
      <c r="P30" s="90">
        <v>76</v>
      </c>
      <c r="Q30" s="94">
        <v>2</v>
      </c>
      <c r="R30" s="94">
        <v>56</v>
      </c>
      <c r="S30" s="170">
        <f t="shared" si="1"/>
        <v>5</v>
      </c>
      <c r="T30" s="170">
        <f t="shared" si="1"/>
        <v>132</v>
      </c>
      <c r="U30" s="171"/>
      <c r="V30" s="171"/>
      <c r="W30" s="172">
        <f t="shared" si="2"/>
        <v>5</v>
      </c>
      <c r="X30" s="172">
        <f t="shared" si="2"/>
        <v>132</v>
      </c>
      <c r="Y30" s="173">
        <f>'1-4 кл.'!L31</f>
        <v>295</v>
      </c>
      <c r="Z30" s="174">
        <f t="shared" si="6"/>
        <v>420</v>
      </c>
      <c r="AA30" s="174">
        <f t="shared" si="7"/>
        <v>132</v>
      </c>
      <c r="AB30" s="202">
        <f>'1-4 кл.'!K31+'5-12'!M30+'5-12'!W30</f>
        <v>32</v>
      </c>
      <c r="AC30" s="202">
        <f>'1-4 кл.'!L31+'5-12'!N30+'5-12'!X30</f>
        <v>847</v>
      </c>
      <c r="AD30" s="134">
        <f t="shared" si="5"/>
        <v>26.46875</v>
      </c>
    </row>
    <row r="31" spans="1:30" ht="16.5">
      <c r="A31" s="216">
        <v>27</v>
      </c>
      <c r="B31" s="212">
        <v>142</v>
      </c>
      <c r="C31" s="94">
        <v>2</v>
      </c>
      <c r="D31" s="94">
        <v>69</v>
      </c>
      <c r="E31" s="94">
        <v>3</v>
      </c>
      <c r="F31" s="94">
        <v>73</v>
      </c>
      <c r="G31" s="94">
        <v>2</v>
      </c>
      <c r="H31" s="94">
        <v>67</v>
      </c>
      <c r="I31" s="94">
        <v>3</v>
      </c>
      <c r="J31" s="94">
        <v>85</v>
      </c>
      <c r="K31" s="90">
        <v>3</v>
      </c>
      <c r="L31" s="90">
        <v>69</v>
      </c>
      <c r="M31" s="119">
        <f t="shared" si="0"/>
        <v>13</v>
      </c>
      <c r="N31" s="119">
        <f t="shared" si="0"/>
        <v>363</v>
      </c>
      <c r="O31" s="90">
        <v>2</v>
      </c>
      <c r="P31" s="90">
        <v>55</v>
      </c>
      <c r="Q31" s="94">
        <v>2</v>
      </c>
      <c r="R31" s="94">
        <v>54</v>
      </c>
      <c r="S31" s="170">
        <f t="shared" si="1"/>
        <v>4</v>
      </c>
      <c r="T31" s="170">
        <f t="shared" si="1"/>
        <v>109</v>
      </c>
      <c r="U31" s="171"/>
      <c r="V31" s="171"/>
      <c r="W31" s="172">
        <f t="shared" si="2"/>
        <v>4</v>
      </c>
      <c r="X31" s="172">
        <f t="shared" si="2"/>
        <v>109</v>
      </c>
      <c r="Y31" s="173">
        <f>'1-4 кл.'!L32</f>
        <v>230</v>
      </c>
      <c r="Z31" s="173">
        <f t="shared" si="6"/>
        <v>363</v>
      </c>
      <c r="AA31" s="173">
        <f t="shared" si="7"/>
        <v>109</v>
      </c>
      <c r="AB31" s="202">
        <f>'1-4 кл.'!K32+'5-12'!M31+'5-12'!W31</f>
        <v>26</v>
      </c>
      <c r="AC31" s="202">
        <f>'1-4 кл.'!L32+'5-12'!N31+'5-12'!X31</f>
        <v>702</v>
      </c>
      <c r="AD31" s="134">
        <f t="shared" si="5"/>
        <v>27</v>
      </c>
    </row>
    <row r="32" spans="1:30" ht="16.5">
      <c r="A32" s="218">
        <v>28</v>
      </c>
      <c r="B32" s="211">
        <v>143</v>
      </c>
      <c r="C32" s="94">
        <v>2</v>
      </c>
      <c r="D32" s="94">
        <v>62</v>
      </c>
      <c r="E32" s="94">
        <v>3</v>
      </c>
      <c r="F32" s="94">
        <v>89</v>
      </c>
      <c r="G32" s="94">
        <v>3</v>
      </c>
      <c r="H32" s="94">
        <v>78</v>
      </c>
      <c r="I32" s="94">
        <v>3</v>
      </c>
      <c r="J32" s="94">
        <v>77</v>
      </c>
      <c r="K32" s="90">
        <v>3</v>
      </c>
      <c r="L32" s="90">
        <v>98</v>
      </c>
      <c r="M32" s="119">
        <f t="shared" si="0"/>
        <v>14</v>
      </c>
      <c r="N32" s="119">
        <f t="shared" si="0"/>
        <v>404</v>
      </c>
      <c r="O32" s="90">
        <v>2</v>
      </c>
      <c r="P32" s="90">
        <v>64</v>
      </c>
      <c r="Q32" s="94">
        <v>1</v>
      </c>
      <c r="R32" s="94">
        <v>33</v>
      </c>
      <c r="S32" s="172">
        <f t="shared" si="1"/>
        <v>3</v>
      </c>
      <c r="T32" s="172">
        <f t="shared" si="1"/>
        <v>97</v>
      </c>
      <c r="U32" s="171"/>
      <c r="V32" s="171"/>
      <c r="W32" s="172">
        <f t="shared" si="2"/>
        <v>3</v>
      </c>
      <c r="X32" s="172">
        <f t="shared" si="2"/>
        <v>97</v>
      </c>
      <c r="Y32" s="173">
        <f>'1-4 кл.'!L33</f>
        <v>316</v>
      </c>
      <c r="Z32" s="173">
        <f t="shared" si="6"/>
        <v>404</v>
      </c>
      <c r="AA32" s="173">
        <f t="shared" si="7"/>
        <v>97</v>
      </c>
      <c r="AB32" s="202">
        <f>'1-4 кл.'!K33+'5-12'!M32+'5-12'!W32</f>
        <v>31</v>
      </c>
      <c r="AC32" s="202">
        <f>'1-4 кл.'!L33+'5-12'!N32+'5-12'!X32</f>
        <v>817</v>
      </c>
      <c r="AD32" s="134">
        <f t="shared" si="5"/>
        <v>26.35483870967742</v>
      </c>
    </row>
    <row r="33" spans="1:30" ht="16.5">
      <c r="A33" s="216">
        <v>29</v>
      </c>
      <c r="B33" s="212">
        <v>144</v>
      </c>
      <c r="C33" s="94">
        <v>4</v>
      </c>
      <c r="D33" s="94">
        <v>113</v>
      </c>
      <c r="E33" s="94">
        <v>4</v>
      </c>
      <c r="F33" s="94">
        <v>114</v>
      </c>
      <c r="G33" s="94">
        <v>3</v>
      </c>
      <c r="H33" s="94">
        <v>86</v>
      </c>
      <c r="I33" s="94">
        <v>4</v>
      </c>
      <c r="J33" s="94">
        <v>110</v>
      </c>
      <c r="K33" s="90">
        <v>4</v>
      </c>
      <c r="L33" s="90">
        <v>116</v>
      </c>
      <c r="M33" s="119">
        <f t="shared" si="0"/>
        <v>19</v>
      </c>
      <c r="N33" s="119">
        <f t="shared" si="0"/>
        <v>539</v>
      </c>
      <c r="O33" s="90">
        <v>3</v>
      </c>
      <c r="P33" s="90">
        <v>86</v>
      </c>
      <c r="Q33" s="94">
        <v>2</v>
      </c>
      <c r="R33" s="94">
        <v>65</v>
      </c>
      <c r="S33" s="170">
        <f t="shared" si="1"/>
        <v>5</v>
      </c>
      <c r="T33" s="170">
        <f t="shared" si="1"/>
        <v>151</v>
      </c>
      <c r="U33" s="171"/>
      <c r="V33" s="171"/>
      <c r="W33" s="172">
        <f t="shared" si="2"/>
        <v>5</v>
      </c>
      <c r="X33" s="172">
        <f t="shared" si="2"/>
        <v>151</v>
      </c>
      <c r="Y33" s="173">
        <f>'1-4 кл.'!L34</f>
        <v>418</v>
      </c>
      <c r="Z33" s="173">
        <f t="shared" si="6"/>
        <v>539</v>
      </c>
      <c r="AA33" s="173">
        <f t="shared" si="7"/>
        <v>151</v>
      </c>
      <c r="AB33" s="202">
        <f>'1-4 кл.'!K34+'5-12'!M33+'5-12'!W33</f>
        <v>39</v>
      </c>
      <c r="AC33" s="202">
        <f>'1-4 кл.'!L34+'5-12'!N33+'5-12'!X33</f>
        <v>1108</v>
      </c>
      <c r="AD33" s="134">
        <f t="shared" si="5"/>
        <v>28.41025641025641</v>
      </c>
    </row>
    <row r="34" spans="1:30" ht="16.5">
      <c r="A34" s="224">
        <v>30</v>
      </c>
      <c r="B34" s="212">
        <v>156</v>
      </c>
      <c r="C34" s="94">
        <v>3</v>
      </c>
      <c r="D34" s="94">
        <v>71</v>
      </c>
      <c r="E34" s="94">
        <v>4</v>
      </c>
      <c r="F34" s="94">
        <v>111</v>
      </c>
      <c r="G34" s="94">
        <v>4</v>
      </c>
      <c r="H34" s="94">
        <v>110</v>
      </c>
      <c r="I34" s="94">
        <v>3</v>
      </c>
      <c r="J34" s="94">
        <v>95</v>
      </c>
      <c r="K34" s="90">
        <v>3</v>
      </c>
      <c r="L34" s="90">
        <v>91</v>
      </c>
      <c r="M34" s="119">
        <f t="shared" si="0"/>
        <v>17</v>
      </c>
      <c r="N34" s="119">
        <f t="shared" si="0"/>
        <v>478</v>
      </c>
      <c r="O34" s="90">
        <v>2</v>
      </c>
      <c r="P34" s="90">
        <v>57</v>
      </c>
      <c r="Q34" s="94">
        <v>2</v>
      </c>
      <c r="R34" s="94">
        <v>68</v>
      </c>
      <c r="S34" s="170">
        <f t="shared" si="1"/>
        <v>4</v>
      </c>
      <c r="T34" s="170">
        <f t="shared" si="1"/>
        <v>125</v>
      </c>
      <c r="U34" s="176"/>
      <c r="V34" s="176"/>
      <c r="W34" s="172">
        <f t="shared" si="2"/>
        <v>4</v>
      </c>
      <c r="X34" s="172">
        <f t="shared" si="2"/>
        <v>125</v>
      </c>
      <c r="Y34" s="173">
        <f>'1-4 кл.'!L35</f>
        <v>402</v>
      </c>
      <c r="Z34" s="174">
        <f t="shared" si="6"/>
        <v>478</v>
      </c>
      <c r="AA34" s="174">
        <f t="shared" si="7"/>
        <v>125</v>
      </c>
      <c r="AB34" s="202">
        <f>'1-4 кл.'!K35+'5-12'!M34+'5-12'!W34</f>
        <v>35</v>
      </c>
      <c r="AC34" s="202">
        <f>'1-4 кл.'!L35+'5-12'!N34+'5-12'!X34</f>
        <v>1005</v>
      </c>
      <c r="AD34" s="134">
        <f t="shared" si="5"/>
        <v>28.714285714285715</v>
      </c>
    </row>
    <row r="35" spans="1:30" ht="16.5">
      <c r="A35" s="218">
        <v>31</v>
      </c>
      <c r="B35" s="211">
        <v>167</v>
      </c>
      <c r="C35" s="94">
        <v>4</v>
      </c>
      <c r="D35" s="94">
        <v>98</v>
      </c>
      <c r="E35" s="94">
        <v>4</v>
      </c>
      <c r="F35" s="94">
        <v>102</v>
      </c>
      <c r="G35" s="94">
        <v>4</v>
      </c>
      <c r="H35" s="94">
        <v>96</v>
      </c>
      <c r="I35" s="94">
        <v>4</v>
      </c>
      <c r="J35" s="94">
        <v>101</v>
      </c>
      <c r="K35" s="90">
        <v>4</v>
      </c>
      <c r="L35" s="90">
        <v>104</v>
      </c>
      <c r="M35" s="119">
        <f t="shared" si="0"/>
        <v>20</v>
      </c>
      <c r="N35" s="119">
        <f t="shared" si="0"/>
        <v>501</v>
      </c>
      <c r="O35" s="90">
        <v>2</v>
      </c>
      <c r="P35" s="90">
        <v>63</v>
      </c>
      <c r="Q35" s="94">
        <v>2</v>
      </c>
      <c r="R35" s="94">
        <v>65</v>
      </c>
      <c r="S35" s="170">
        <f t="shared" si="1"/>
        <v>4</v>
      </c>
      <c r="T35" s="170">
        <f t="shared" si="1"/>
        <v>128</v>
      </c>
      <c r="U35" s="171"/>
      <c r="V35" s="177"/>
      <c r="W35" s="172">
        <f t="shared" si="2"/>
        <v>4</v>
      </c>
      <c r="X35" s="172">
        <f t="shared" si="2"/>
        <v>128</v>
      </c>
      <c r="Y35" s="173">
        <f>'1-4 кл.'!L36</f>
        <v>256</v>
      </c>
      <c r="Z35" s="173">
        <f t="shared" si="6"/>
        <v>501</v>
      </c>
      <c r="AA35" s="173">
        <f t="shared" si="7"/>
        <v>128</v>
      </c>
      <c r="AB35" s="202">
        <f>'1-4 кл.'!K36+'5-12'!M35+'5-12'!W35</f>
        <v>35</v>
      </c>
      <c r="AC35" s="202">
        <f>'1-4 кл.'!L36+'5-12'!N35+'5-12'!X35</f>
        <v>885</v>
      </c>
      <c r="AD35" s="134">
        <f t="shared" si="5"/>
        <v>25.285714285714285</v>
      </c>
    </row>
    <row r="36" spans="1:30" ht="17.25" thickBot="1">
      <c r="A36" s="225">
        <v>32</v>
      </c>
      <c r="B36" s="210">
        <v>177</v>
      </c>
      <c r="C36" s="94"/>
      <c r="D36" s="94"/>
      <c r="E36" s="94"/>
      <c r="F36" s="94"/>
      <c r="G36" s="94"/>
      <c r="H36" s="94"/>
      <c r="I36" s="94"/>
      <c r="J36" s="94"/>
      <c r="K36" s="90"/>
      <c r="L36" s="90"/>
      <c r="M36" s="178">
        <f t="shared" si="0"/>
        <v>0</v>
      </c>
      <c r="N36" s="178">
        <f t="shared" si="0"/>
        <v>0</v>
      </c>
      <c r="O36" s="174"/>
      <c r="P36" s="174"/>
      <c r="Q36" s="179"/>
      <c r="R36" s="179"/>
      <c r="S36" s="180">
        <f t="shared" si="1"/>
        <v>0</v>
      </c>
      <c r="T36" s="180">
        <f t="shared" si="1"/>
        <v>0</v>
      </c>
      <c r="U36" s="181"/>
      <c r="V36" s="181"/>
      <c r="W36" s="180">
        <f t="shared" si="2"/>
        <v>0</v>
      </c>
      <c r="X36" s="180">
        <f t="shared" si="2"/>
        <v>0</v>
      </c>
      <c r="Y36" s="173">
        <f>'1-4 кл.'!L37</f>
        <v>170</v>
      </c>
      <c r="Z36" s="182">
        <f t="shared" si="6"/>
        <v>0</v>
      </c>
      <c r="AA36" s="182">
        <f t="shared" si="7"/>
        <v>0</v>
      </c>
      <c r="AB36" s="202">
        <f>'1-4 кл.'!K37+'5-12'!M36+'5-12'!W36</f>
        <v>8</v>
      </c>
      <c r="AC36" s="202">
        <f>'1-4 кл.'!L37+'5-12'!N36+'5-12'!X36</f>
        <v>170</v>
      </c>
      <c r="AD36" s="134">
        <f t="shared" si="5"/>
        <v>21.25</v>
      </c>
    </row>
    <row r="37" spans="1:30" ht="16.5">
      <c r="A37" s="223">
        <v>33</v>
      </c>
      <c r="B37" s="213">
        <v>183</v>
      </c>
      <c r="C37" s="94"/>
      <c r="D37" s="94"/>
      <c r="E37" s="94"/>
      <c r="F37" s="94"/>
      <c r="G37" s="94"/>
      <c r="H37" s="94"/>
      <c r="I37" s="94"/>
      <c r="J37" s="94"/>
      <c r="K37" s="195">
        <v>1</v>
      </c>
      <c r="L37" s="118">
        <v>15</v>
      </c>
      <c r="M37" s="119">
        <f>C37+E37+G37+I37+K37</f>
        <v>1</v>
      </c>
      <c r="N37" s="119">
        <f>D37+F37+H37+J37+L37</f>
        <v>15</v>
      </c>
      <c r="O37" s="190">
        <v>2</v>
      </c>
      <c r="P37" s="190">
        <v>57</v>
      </c>
      <c r="Q37" s="190">
        <v>1</v>
      </c>
      <c r="R37" s="190">
        <v>20</v>
      </c>
      <c r="S37" s="170">
        <f>O37+Q37</f>
        <v>3</v>
      </c>
      <c r="T37" s="170">
        <f>P37+R37</f>
        <v>77</v>
      </c>
      <c r="U37" s="190">
        <v>2</v>
      </c>
      <c r="V37" s="190">
        <v>38</v>
      </c>
      <c r="W37" s="119">
        <f>S37+U37</f>
        <v>5</v>
      </c>
      <c r="X37" s="119">
        <f>T37+V37</f>
        <v>115</v>
      </c>
      <c r="Y37" s="173"/>
      <c r="Z37" s="191">
        <f>N37</f>
        <v>15</v>
      </c>
      <c r="AA37" s="139">
        <f>X37</f>
        <v>115</v>
      </c>
      <c r="AB37" s="202">
        <f>M37+W37</f>
        <v>6</v>
      </c>
      <c r="AC37" s="202">
        <f>N37+X37</f>
        <v>130</v>
      </c>
      <c r="AD37" s="140">
        <f>AC37/AB37</f>
        <v>21.666666666666668</v>
      </c>
    </row>
    <row r="38" spans="1:30" ht="15.75" thickBot="1">
      <c r="A38" s="287" t="s">
        <v>24</v>
      </c>
      <c r="B38" s="287"/>
      <c r="C38" s="196">
        <f>SUM(C5:C37)</f>
        <v>83</v>
      </c>
      <c r="D38" s="196">
        <f aca="true" t="shared" si="8" ref="D38:AC38">SUM(D5:D37)</f>
        <v>2241</v>
      </c>
      <c r="E38" s="196">
        <f t="shared" si="8"/>
        <v>84</v>
      </c>
      <c r="F38" s="196">
        <f t="shared" si="8"/>
        <v>2318</v>
      </c>
      <c r="G38" s="196">
        <f t="shared" si="8"/>
        <v>81</v>
      </c>
      <c r="H38" s="196">
        <f t="shared" si="8"/>
        <v>2156</v>
      </c>
      <c r="I38" s="196">
        <f t="shared" si="8"/>
        <v>84</v>
      </c>
      <c r="J38" s="196">
        <f t="shared" si="8"/>
        <v>2213</v>
      </c>
      <c r="K38" s="196">
        <f t="shared" si="8"/>
        <v>84</v>
      </c>
      <c r="L38" s="196">
        <f t="shared" si="8"/>
        <v>2248</v>
      </c>
      <c r="M38" s="196">
        <f t="shared" si="8"/>
        <v>416</v>
      </c>
      <c r="N38" s="196">
        <f t="shared" si="8"/>
        <v>11176</v>
      </c>
      <c r="O38" s="196">
        <f t="shared" si="8"/>
        <v>49</v>
      </c>
      <c r="P38" s="196">
        <f t="shared" si="8"/>
        <v>1440</v>
      </c>
      <c r="Q38" s="196">
        <f t="shared" si="8"/>
        <v>53</v>
      </c>
      <c r="R38" s="196">
        <f t="shared" si="8"/>
        <v>1463</v>
      </c>
      <c r="S38" s="196">
        <f t="shared" si="8"/>
        <v>102</v>
      </c>
      <c r="T38" s="196">
        <f t="shared" si="8"/>
        <v>2903</v>
      </c>
      <c r="U38" s="196">
        <f t="shared" si="8"/>
        <v>2</v>
      </c>
      <c r="V38" s="196">
        <f t="shared" si="8"/>
        <v>38</v>
      </c>
      <c r="W38" s="196">
        <f t="shared" si="8"/>
        <v>104</v>
      </c>
      <c r="X38" s="196">
        <f t="shared" si="8"/>
        <v>2941</v>
      </c>
      <c r="Y38" s="196">
        <f>SUM(Y5:Y37)</f>
        <v>7276</v>
      </c>
      <c r="Z38" s="196">
        <f t="shared" si="8"/>
        <v>11176</v>
      </c>
      <c r="AA38" s="196">
        <f t="shared" si="8"/>
        <v>2941</v>
      </c>
      <c r="AB38" s="196">
        <f t="shared" si="8"/>
        <v>804</v>
      </c>
      <c r="AC38" s="196">
        <f t="shared" si="8"/>
        <v>21393</v>
      </c>
      <c r="AD38" s="203">
        <f t="shared" si="5"/>
        <v>26.60820895522388</v>
      </c>
    </row>
    <row r="39" spans="1:30" ht="12.75">
      <c r="A39" s="126"/>
      <c r="B39" s="125"/>
      <c r="C39" s="283">
        <f>D38/C38</f>
        <v>27</v>
      </c>
      <c r="D39" s="283"/>
      <c r="E39" s="283">
        <f>F38/E38</f>
        <v>27.595238095238095</v>
      </c>
      <c r="F39" s="283"/>
      <c r="G39" s="283">
        <f>H38/G38</f>
        <v>26.617283950617285</v>
      </c>
      <c r="H39" s="283"/>
      <c r="I39" s="283">
        <f>J38/I38</f>
        <v>26.345238095238095</v>
      </c>
      <c r="J39" s="283"/>
      <c r="K39" s="283">
        <f>L38/K38</f>
        <v>26.761904761904763</v>
      </c>
      <c r="L39" s="283"/>
      <c r="M39" s="282">
        <f>N38/M38</f>
        <v>26.865384615384617</v>
      </c>
      <c r="N39" s="282"/>
      <c r="O39" s="282">
        <f>P38/O38</f>
        <v>29.387755102040817</v>
      </c>
      <c r="P39" s="282"/>
      <c r="Q39" s="283">
        <f>R38/Q38</f>
        <v>27.60377358490566</v>
      </c>
      <c r="R39" s="283"/>
      <c r="S39" s="282">
        <f>T38/S38</f>
        <v>28.46078431372549</v>
      </c>
      <c r="T39" s="282"/>
      <c r="U39" s="284"/>
      <c r="V39" s="284"/>
      <c r="W39" s="282">
        <f>X38/W38</f>
        <v>28.278846153846153</v>
      </c>
      <c r="X39" s="282"/>
      <c r="Y39" s="126"/>
      <c r="Z39" s="126"/>
      <c r="AA39" s="126"/>
      <c r="AB39" s="282">
        <f>AC38/AB38</f>
        <v>26.60820895522388</v>
      </c>
      <c r="AC39" s="282"/>
      <c r="AD39" s="136"/>
    </row>
    <row r="40" spans="1:30" ht="15.75">
      <c r="A40" s="279" t="s">
        <v>74</v>
      </c>
      <c r="B40" s="279"/>
      <c r="C40" s="138">
        <f>SUM(C38)</f>
        <v>83</v>
      </c>
      <c r="D40" s="138">
        <f aca="true" t="shared" si="9" ref="D40:AC40">SUM(D38)</f>
        <v>2241</v>
      </c>
      <c r="E40" s="138">
        <f t="shared" si="9"/>
        <v>84</v>
      </c>
      <c r="F40" s="138">
        <f t="shared" si="9"/>
        <v>2318</v>
      </c>
      <c r="G40" s="138">
        <f t="shared" si="9"/>
        <v>81</v>
      </c>
      <c r="H40" s="138">
        <f t="shared" si="9"/>
        <v>2156</v>
      </c>
      <c r="I40" s="138">
        <f t="shared" si="9"/>
        <v>84</v>
      </c>
      <c r="J40" s="138">
        <f t="shared" si="9"/>
        <v>2213</v>
      </c>
      <c r="K40" s="138">
        <f t="shared" si="9"/>
        <v>84</v>
      </c>
      <c r="L40" s="138">
        <f t="shared" si="9"/>
        <v>2248</v>
      </c>
      <c r="M40" s="138">
        <f t="shared" si="9"/>
        <v>416</v>
      </c>
      <c r="N40" s="138">
        <f t="shared" si="9"/>
        <v>11176</v>
      </c>
      <c r="O40" s="138">
        <f t="shared" si="9"/>
        <v>49</v>
      </c>
      <c r="P40" s="138">
        <f t="shared" si="9"/>
        <v>1440</v>
      </c>
      <c r="Q40" s="138">
        <f t="shared" si="9"/>
        <v>53</v>
      </c>
      <c r="R40" s="138">
        <f t="shared" si="9"/>
        <v>1463</v>
      </c>
      <c r="S40" s="138">
        <f t="shared" si="9"/>
        <v>102</v>
      </c>
      <c r="T40" s="138">
        <f t="shared" si="9"/>
        <v>2903</v>
      </c>
      <c r="U40" s="138">
        <f t="shared" si="9"/>
        <v>2</v>
      </c>
      <c r="V40" s="138">
        <f t="shared" si="9"/>
        <v>38</v>
      </c>
      <c r="W40" s="138">
        <f t="shared" si="9"/>
        <v>104</v>
      </c>
      <c r="X40" s="138">
        <f t="shared" si="9"/>
        <v>2941</v>
      </c>
      <c r="Y40" s="138">
        <f t="shared" si="9"/>
        <v>7276</v>
      </c>
      <c r="Z40" s="138">
        <f t="shared" si="9"/>
        <v>11176</v>
      </c>
      <c r="AA40" s="138">
        <f t="shared" si="9"/>
        <v>2941</v>
      </c>
      <c r="AB40" s="138">
        <f t="shared" si="9"/>
        <v>804</v>
      </c>
      <c r="AC40" s="138">
        <f t="shared" si="9"/>
        <v>21393</v>
      </c>
      <c r="AD40" s="198">
        <f>SUM(AD38)</f>
        <v>26.60820895522388</v>
      </c>
    </row>
    <row r="41" spans="1:30" ht="15.7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  <c r="N41" s="143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3"/>
      <c r="Z41" s="143"/>
      <c r="AA41" s="143"/>
      <c r="AB41" s="143"/>
      <c r="AC41" s="143"/>
      <c r="AD41" s="144"/>
    </row>
    <row r="42" spans="1:30" ht="14.25">
      <c r="A42" s="280" t="s">
        <v>78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</row>
    <row r="43" spans="1:30" ht="14.25">
      <c r="A43" s="281" t="s">
        <v>21</v>
      </c>
      <c r="B43" s="281"/>
      <c r="C43" s="275" t="s">
        <v>9</v>
      </c>
      <c r="D43" s="275"/>
      <c r="E43" s="275" t="s">
        <v>10</v>
      </c>
      <c r="F43" s="275"/>
      <c r="G43" s="275" t="s">
        <v>11</v>
      </c>
      <c r="H43" s="275"/>
      <c r="I43" s="275" t="s">
        <v>12</v>
      </c>
      <c r="J43" s="275"/>
      <c r="K43" s="275" t="s">
        <v>13</v>
      </c>
      <c r="L43" s="275"/>
      <c r="M43" s="277" t="s">
        <v>39</v>
      </c>
      <c r="N43" s="277"/>
      <c r="O43" s="274" t="s">
        <v>14</v>
      </c>
      <c r="P43" s="274"/>
      <c r="Q43" s="275" t="s">
        <v>15</v>
      </c>
      <c r="R43" s="275"/>
      <c r="S43" s="276" t="s">
        <v>37</v>
      </c>
      <c r="T43" s="276"/>
      <c r="U43" s="145">
        <v>12</v>
      </c>
      <c r="V43" s="145">
        <v>12</v>
      </c>
      <c r="W43" s="277" t="s">
        <v>40</v>
      </c>
      <c r="X43" s="277"/>
      <c r="Y43" s="275" t="s">
        <v>17</v>
      </c>
      <c r="Z43" s="275"/>
      <c r="AA43" s="275"/>
      <c r="AB43" s="278" t="s">
        <v>38</v>
      </c>
      <c r="AC43" s="278"/>
      <c r="AD43" s="268" t="s">
        <v>36</v>
      </c>
    </row>
    <row r="44" spans="1:30" ht="14.25">
      <c r="A44" s="281"/>
      <c r="B44" s="281"/>
      <c r="C44" s="145" t="s">
        <v>2</v>
      </c>
      <c r="D44" s="145" t="s">
        <v>3</v>
      </c>
      <c r="E44" s="145" t="s">
        <v>2</v>
      </c>
      <c r="F44" s="145" t="s">
        <v>3</v>
      </c>
      <c r="G44" s="145" t="s">
        <v>2</v>
      </c>
      <c r="H44" s="145" t="s">
        <v>3</v>
      </c>
      <c r="I44" s="145" t="s">
        <v>2</v>
      </c>
      <c r="J44" s="145" t="s">
        <v>3</v>
      </c>
      <c r="K44" s="145" t="s">
        <v>2</v>
      </c>
      <c r="L44" s="145" t="s">
        <v>3</v>
      </c>
      <c r="M44" s="141" t="s">
        <v>2</v>
      </c>
      <c r="N44" s="141" t="s">
        <v>3</v>
      </c>
      <c r="O44" s="130" t="s">
        <v>2</v>
      </c>
      <c r="P44" s="130" t="s">
        <v>3</v>
      </c>
      <c r="Q44" s="146" t="s">
        <v>2</v>
      </c>
      <c r="R44" s="133" t="s">
        <v>3</v>
      </c>
      <c r="S44" s="147" t="s">
        <v>2</v>
      </c>
      <c r="T44" s="147" t="s">
        <v>3</v>
      </c>
      <c r="U44" s="133" t="s">
        <v>2</v>
      </c>
      <c r="V44" s="133" t="s">
        <v>3</v>
      </c>
      <c r="W44" s="100" t="s">
        <v>2</v>
      </c>
      <c r="X44" s="129" t="s">
        <v>3</v>
      </c>
      <c r="Y44" s="133" t="s">
        <v>0</v>
      </c>
      <c r="Z44" s="133" t="s">
        <v>18</v>
      </c>
      <c r="AA44" s="133" t="s">
        <v>19</v>
      </c>
      <c r="AB44" s="129" t="s">
        <v>2</v>
      </c>
      <c r="AC44" s="129" t="s">
        <v>3</v>
      </c>
      <c r="AD44" s="268"/>
    </row>
    <row r="45" spans="1:30" ht="15.75">
      <c r="A45" s="269" t="s">
        <v>25</v>
      </c>
      <c r="B45" s="270" t="s">
        <v>57</v>
      </c>
      <c r="C45" s="148"/>
      <c r="D45" s="148"/>
      <c r="E45" s="148"/>
      <c r="F45" s="148"/>
      <c r="G45" s="102"/>
      <c r="H45" s="102"/>
      <c r="I45" s="102"/>
      <c r="J45" s="102"/>
      <c r="K45" s="102"/>
      <c r="L45" s="102"/>
      <c r="M45" s="141"/>
      <c r="N45" s="141"/>
      <c r="O45" s="149"/>
      <c r="P45" s="149"/>
      <c r="Q45" s="150"/>
      <c r="R45" s="151"/>
      <c r="S45" s="147"/>
      <c r="T45" s="147"/>
      <c r="U45" s="152"/>
      <c r="V45" s="152"/>
      <c r="W45" s="131"/>
      <c r="X45" s="132"/>
      <c r="Y45" s="153"/>
      <c r="Z45" s="153"/>
      <c r="AA45" s="153"/>
      <c r="AB45" s="129"/>
      <c r="AC45" s="154"/>
      <c r="AD45" s="140"/>
    </row>
    <row r="46" spans="1:30" ht="15.75">
      <c r="A46" s="269"/>
      <c r="B46" s="270"/>
      <c r="C46" s="148"/>
      <c r="D46" s="148"/>
      <c r="E46" s="148"/>
      <c r="F46" s="148"/>
      <c r="G46" s="102"/>
      <c r="H46" s="102"/>
      <c r="I46" s="102"/>
      <c r="J46" s="102"/>
      <c r="K46" s="102"/>
      <c r="L46" s="102"/>
      <c r="M46" s="141"/>
      <c r="N46" s="141"/>
      <c r="O46" s="149"/>
      <c r="P46" s="149"/>
      <c r="Q46" s="150"/>
      <c r="R46" s="151"/>
      <c r="S46" s="147"/>
      <c r="T46" s="147"/>
      <c r="U46" s="152"/>
      <c r="V46" s="152"/>
      <c r="W46" s="131"/>
      <c r="X46" s="132"/>
      <c r="Y46" s="153"/>
      <c r="Z46" s="153"/>
      <c r="AA46" s="153"/>
      <c r="AB46" s="129"/>
      <c r="AC46" s="154"/>
      <c r="AD46" s="140"/>
    </row>
    <row r="47" spans="1:30" ht="15.75">
      <c r="A47" s="155">
        <v>1</v>
      </c>
      <c r="B47" s="220" t="s">
        <v>59</v>
      </c>
      <c r="C47" s="107">
        <v>1</v>
      </c>
      <c r="D47" s="107">
        <v>36</v>
      </c>
      <c r="E47" s="107">
        <v>1</v>
      </c>
      <c r="F47" s="107">
        <v>37</v>
      </c>
      <c r="G47" s="107">
        <v>1</v>
      </c>
      <c r="H47" s="107">
        <v>28</v>
      </c>
      <c r="I47" s="107">
        <v>1</v>
      </c>
      <c r="J47" s="107">
        <v>31</v>
      </c>
      <c r="K47" s="107">
        <v>1</v>
      </c>
      <c r="L47" s="107">
        <v>28</v>
      </c>
      <c r="M47" s="115">
        <f aca="true" t="shared" si="10" ref="M47:N49">C47+E47+G47+I47+K47</f>
        <v>5</v>
      </c>
      <c r="N47" s="115">
        <f t="shared" si="10"/>
        <v>160</v>
      </c>
      <c r="O47" s="103">
        <v>1</v>
      </c>
      <c r="P47" s="103">
        <v>25</v>
      </c>
      <c r="Q47" s="107">
        <v>1</v>
      </c>
      <c r="R47" s="107">
        <v>15</v>
      </c>
      <c r="S47" s="156">
        <f aca="true" t="shared" si="11" ref="S47:T49">O47+Q47</f>
        <v>2</v>
      </c>
      <c r="T47" s="156">
        <f t="shared" si="11"/>
        <v>40</v>
      </c>
      <c r="U47" s="157"/>
      <c r="V47" s="157"/>
      <c r="W47" s="108">
        <f aca="true" t="shared" si="12" ref="W47:X49">S47+U47</f>
        <v>2</v>
      </c>
      <c r="X47" s="158">
        <f t="shared" si="12"/>
        <v>40</v>
      </c>
      <c r="Y47" s="107"/>
      <c r="Z47" s="157">
        <f>N47</f>
        <v>160</v>
      </c>
      <c r="AA47" s="157">
        <f>T47</f>
        <v>40</v>
      </c>
      <c r="AB47" s="109">
        <f>'1-4 кл.'!K46+'5-12'!M47+'5-12'!S47</f>
        <v>13</v>
      </c>
      <c r="AC47" s="109">
        <f>'1-4 кл.'!L46+'5-12'!N47+'5-12'!T47</f>
        <v>335</v>
      </c>
      <c r="AD47" s="140">
        <f>AC47/AB47</f>
        <v>25.76923076923077</v>
      </c>
    </row>
    <row r="48" spans="1:30" ht="15.75">
      <c r="A48" s="135">
        <v>2</v>
      </c>
      <c r="B48" s="220" t="s">
        <v>34</v>
      </c>
      <c r="C48" s="111">
        <v>1</v>
      </c>
      <c r="D48" s="159">
        <v>9</v>
      </c>
      <c r="E48" s="160">
        <v>1</v>
      </c>
      <c r="F48" s="160">
        <v>10</v>
      </c>
      <c r="G48" s="160">
        <v>1</v>
      </c>
      <c r="H48" s="160">
        <v>7</v>
      </c>
      <c r="I48" s="160">
        <v>1</v>
      </c>
      <c r="J48" s="160">
        <v>5</v>
      </c>
      <c r="K48" s="160">
        <v>1</v>
      </c>
      <c r="L48" s="160">
        <v>5</v>
      </c>
      <c r="M48" s="115">
        <f t="shared" si="10"/>
        <v>5</v>
      </c>
      <c r="N48" s="115">
        <f t="shared" si="10"/>
        <v>36</v>
      </c>
      <c r="O48" s="161">
        <v>1</v>
      </c>
      <c r="P48" s="161">
        <v>5</v>
      </c>
      <c r="Q48" s="161">
        <v>1</v>
      </c>
      <c r="R48" s="161">
        <v>3</v>
      </c>
      <c r="S48" s="156">
        <f t="shared" si="11"/>
        <v>2</v>
      </c>
      <c r="T48" s="156">
        <f t="shared" si="11"/>
        <v>8</v>
      </c>
      <c r="U48" s="157"/>
      <c r="V48" s="157"/>
      <c r="W48" s="108">
        <f t="shared" si="12"/>
        <v>2</v>
      </c>
      <c r="X48" s="158">
        <f t="shared" si="12"/>
        <v>8</v>
      </c>
      <c r="Y48" s="107"/>
      <c r="Z48" s="157">
        <f>N48</f>
        <v>36</v>
      </c>
      <c r="AA48" s="157">
        <f>T48</f>
        <v>8</v>
      </c>
      <c r="AB48" s="109">
        <f>'1-4 кл.'!K47+'5-12'!M48+'5-12'!S48</f>
        <v>11</v>
      </c>
      <c r="AC48" s="109">
        <f>'1-4 кл.'!L47+'5-12'!N48+'5-12'!T48</f>
        <v>68</v>
      </c>
      <c r="AD48" s="140">
        <f>AC48/AB48</f>
        <v>6.181818181818182</v>
      </c>
    </row>
    <row r="49" spans="1:30" ht="16.5" thickBot="1">
      <c r="A49" s="137">
        <v>3</v>
      </c>
      <c r="B49" s="182" t="s">
        <v>68</v>
      </c>
      <c r="C49" s="162">
        <v>2</v>
      </c>
      <c r="D49" s="162">
        <v>36</v>
      </c>
      <c r="E49" s="163">
        <v>1</v>
      </c>
      <c r="F49" s="163">
        <v>14</v>
      </c>
      <c r="G49" s="163">
        <v>2</v>
      </c>
      <c r="H49" s="163">
        <v>22</v>
      </c>
      <c r="I49" s="163">
        <v>1</v>
      </c>
      <c r="J49" s="163">
        <v>15</v>
      </c>
      <c r="K49" s="163">
        <v>2</v>
      </c>
      <c r="L49" s="163">
        <v>32</v>
      </c>
      <c r="M49" s="115">
        <f t="shared" si="10"/>
        <v>8</v>
      </c>
      <c r="N49" s="115">
        <f t="shared" si="10"/>
        <v>119</v>
      </c>
      <c r="O49" s="165">
        <v>1</v>
      </c>
      <c r="P49" s="165">
        <v>17</v>
      </c>
      <c r="Q49" s="165">
        <v>2</v>
      </c>
      <c r="R49" s="165">
        <v>23</v>
      </c>
      <c r="S49" s="164">
        <f t="shared" si="11"/>
        <v>3</v>
      </c>
      <c r="T49" s="164">
        <f t="shared" si="11"/>
        <v>40</v>
      </c>
      <c r="U49" s="166"/>
      <c r="V49" s="166"/>
      <c r="W49" s="167">
        <f t="shared" si="12"/>
        <v>3</v>
      </c>
      <c r="X49" s="167">
        <f t="shared" si="12"/>
        <v>40</v>
      </c>
      <c r="Y49" s="163"/>
      <c r="Z49" s="192">
        <f>N49</f>
        <v>119</v>
      </c>
      <c r="AA49" s="192">
        <f>T49</f>
        <v>40</v>
      </c>
      <c r="AB49" s="109">
        <f>'1-4 кл.'!K48+'5-12'!M49+'5-12'!S49</f>
        <v>17</v>
      </c>
      <c r="AC49" s="109">
        <f>'1-4 кл.'!L48+'5-12'!N49+'5-12'!T49</f>
        <v>252</v>
      </c>
      <c r="AD49" s="140">
        <f>AC49/AB49</f>
        <v>14.823529411764707</v>
      </c>
    </row>
    <row r="50" spans="1:30" ht="16.5" thickBot="1">
      <c r="A50" s="271" t="s">
        <v>75</v>
      </c>
      <c r="B50" s="271"/>
      <c r="C50" s="168">
        <f aca="true" t="shared" si="13" ref="C50:AC50">SUM(C47:C49)</f>
        <v>4</v>
      </c>
      <c r="D50" s="168">
        <f t="shared" si="13"/>
        <v>81</v>
      </c>
      <c r="E50" s="168">
        <f t="shared" si="13"/>
        <v>3</v>
      </c>
      <c r="F50" s="168">
        <f t="shared" si="13"/>
        <v>61</v>
      </c>
      <c r="G50" s="168">
        <f t="shared" si="13"/>
        <v>4</v>
      </c>
      <c r="H50" s="168">
        <f t="shared" si="13"/>
        <v>57</v>
      </c>
      <c r="I50" s="168">
        <f t="shared" si="13"/>
        <v>3</v>
      </c>
      <c r="J50" s="168">
        <f t="shared" si="13"/>
        <v>51</v>
      </c>
      <c r="K50" s="168">
        <f t="shared" si="13"/>
        <v>4</v>
      </c>
      <c r="L50" s="168">
        <f t="shared" si="13"/>
        <v>65</v>
      </c>
      <c r="M50" s="168">
        <f t="shared" si="13"/>
        <v>18</v>
      </c>
      <c r="N50" s="168">
        <f t="shared" si="13"/>
        <v>315</v>
      </c>
      <c r="O50" s="168">
        <f t="shared" si="13"/>
        <v>3</v>
      </c>
      <c r="P50" s="168">
        <f t="shared" si="13"/>
        <v>47</v>
      </c>
      <c r="Q50" s="168">
        <f t="shared" si="13"/>
        <v>4</v>
      </c>
      <c r="R50" s="168">
        <f t="shared" si="13"/>
        <v>41</v>
      </c>
      <c r="S50" s="168">
        <f t="shared" si="13"/>
        <v>7</v>
      </c>
      <c r="T50" s="168">
        <f t="shared" si="13"/>
        <v>88</v>
      </c>
      <c r="U50" s="168">
        <f t="shared" si="13"/>
        <v>0</v>
      </c>
      <c r="V50" s="168">
        <f t="shared" si="13"/>
        <v>0</v>
      </c>
      <c r="W50" s="168">
        <f t="shared" si="13"/>
        <v>7</v>
      </c>
      <c r="X50" s="168">
        <f t="shared" si="13"/>
        <v>88</v>
      </c>
      <c r="Y50" s="168">
        <f t="shared" si="13"/>
        <v>0</v>
      </c>
      <c r="Z50" s="168">
        <f t="shared" si="13"/>
        <v>315</v>
      </c>
      <c r="AA50" s="168">
        <f t="shared" si="13"/>
        <v>88</v>
      </c>
      <c r="AB50" s="168">
        <f t="shared" si="13"/>
        <v>41</v>
      </c>
      <c r="AC50" s="168">
        <f t="shared" si="13"/>
        <v>655</v>
      </c>
      <c r="AD50" s="169">
        <f>AC50/AB50</f>
        <v>15.975609756097562</v>
      </c>
    </row>
    <row r="51" spans="1:30" ht="16.5" thickBot="1">
      <c r="A51" s="272" t="s">
        <v>8</v>
      </c>
      <c r="B51" s="272"/>
      <c r="C51" s="104">
        <f>SUM(C38,C50)</f>
        <v>87</v>
      </c>
      <c r="D51" s="104">
        <f aca="true" t="shared" si="14" ref="D51:AC51">SUM(D38,D50)</f>
        <v>2322</v>
      </c>
      <c r="E51" s="104">
        <f t="shared" si="14"/>
        <v>87</v>
      </c>
      <c r="F51" s="104">
        <f t="shared" si="14"/>
        <v>2379</v>
      </c>
      <c r="G51" s="104">
        <f t="shared" si="14"/>
        <v>85</v>
      </c>
      <c r="H51" s="104">
        <f t="shared" si="14"/>
        <v>2213</v>
      </c>
      <c r="I51" s="104">
        <f t="shared" si="14"/>
        <v>87</v>
      </c>
      <c r="J51" s="104">
        <f t="shared" si="14"/>
        <v>2264</v>
      </c>
      <c r="K51" s="104">
        <f t="shared" si="14"/>
        <v>88</v>
      </c>
      <c r="L51" s="104">
        <f t="shared" si="14"/>
        <v>2313</v>
      </c>
      <c r="M51" s="104">
        <f t="shared" si="14"/>
        <v>434</v>
      </c>
      <c r="N51" s="104">
        <f t="shared" si="14"/>
        <v>11491</v>
      </c>
      <c r="O51" s="104">
        <f t="shared" si="14"/>
        <v>52</v>
      </c>
      <c r="P51" s="104">
        <f t="shared" si="14"/>
        <v>1487</v>
      </c>
      <c r="Q51" s="104">
        <f t="shared" si="14"/>
        <v>57</v>
      </c>
      <c r="R51" s="104">
        <f t="shared" si="14"/>
        <v>1504</v>
      </c>
      <c r="S51" s="104">
        <f t="shared" si="14"/>
        <v>109</v>
      </c>
      <c r="T51" s="104">
        <f t="shared" si="14"/>
        <v>2991</v>
      </c>
      <c r="U51" s="104">
        <f t="shared" si="14"/>
        <v>2</v>
      </c>
      <c r="V51" s="104">
        <f t="shared" si="14"/>
        <v>38</v>
      </c>
      <c r="W51" s="104">
        <f t="shared" si="14"/>
        <v>111</v>
      </c>
      <c r="X51" s="104">
        <f t="shared" si="14"/>
        <v>3029</v>
      </c>
      <c r="Y51" s="104">
        <f t="shared" si="14"/>
        <v>7276</v>
      </c>
      <c r="Z51" s="104">
        <f t="shared" si="14"/>
        <v>11491</v>
      </c>
      <c r="AA51" s="104">
        <f t="shared" si="14"/>
        <v>3029</v>
      </c>
      <c r="AB51" s="104">
        <f t="shared" si="14"/>
        <v>845</v>
      </c>
      <c r="AC51" s="104">
        <f t="shared" si="14"/>
        <v>22048</v>
      </c>
      <c r="AD51" s="197">
        <f>AC51/AB51</f>
        <v>26.092307692307692</v>
      </c>
    </row>
    <row r="54" spans="1:31" ht="18.75">
      <c r="A54" s="263" t="s">
        <v>79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</row>
    <row r="55" spans="1:31" ht="14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55"/>
      <c r="Q55" s="5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15.75">
      <c r="A56" s="61" t="s">
        <v>25</v>
      </c>
      <c r="B56" s="264"/>
      <c r="C56" s="264"/>
      <c r="D56" s="3" t="s">
        <v>28</v>
      </c>
      <c r="E56" s="3" t="s">
        <v>16</v>
      </c>
      <c r="F56" s="19"/>
      <c r="G56" s="19"/>
      <c r="H56" s="19"/>
      <c r="I56" s="18" t="s">
        <v>25</v>
      </c>
      <c r="J56" s="265" t="s">
        <v>41</v>
      </c>
      <c r="K56" s="265"/>
      <c r="L56" s="2" t="s">
        <v>28</v>
      </c>
      <c r="M56" s="3" t="s">
        <v>16</v>
      </c>
      <c r="N56" s="13"/>
      <c r="O56" s="14"/>
      <c r="P56" s="91"/>
      <c r="Q56" s="91"/>
      <c r="R56" s="57"/>
      <c r="S56" s="19"/>
      <c r="T56" s="13"/>
      <c r="U56" s="14"/>
      <c r="V56" s="19"/>
      <c r="W56" s="19"/>
      <c r="X56" s="57"/>
      <c r="Y56" s="19"/>
      <c r="Z56" s="19"/>
      <c r="AA56" s="19"/>
      <c r="AB56" s="19"/>
      <c r="AC56" s="14"/>
      <c r="AD56" s="20"/>
      <c r="AE56" s="22"/>
    </row>
    <row r="57" spans="1:31" ht="16.5">
      <c r="A57" s="43">
        <v>1</v>
      </c>
      <c r="B57" s="266" t="s">
        <v>56</v>
      </c>
      <c r="C57" s="266"/>
      <c r="D57" s="222">
        <v>73</v>
      </c>
      <c r="E57" s="222">
        <v>1423</v>
      </c>
      <c r="F57" s="58"/>
      <c r="G57" s="58"/>
      <c r="H57" s="58"/>
      <c r="I57" s="96">
        <v>1</v>
      </c>
      <c r="J57" s="267">
        <v>4</v>
      </c>
      <c r="K57" s="267"/>
      <c r="L57" s="94">
        <v>95</v>
      </c>
      <c r="M57" s="94">
        <v>980</v>
      </c>
      <c r="N57" s="27"/>
      <c r="O57" s="28"/>
      <c r="P57" s="92"/>
      <c r="Q57" s="92"/>
      <c r="R57" s="29"/>
      <c r="S57" s="26"/>
      <c r="T57" s="33"/>
      <c r="U57" s="34"/>
      <c r="V57" s="26"/>
      <c r="W57" s="26"/>
      <c r="X57" s="29"/>
      <c r="Y57" s="26"/>
      <c r="Z57" s="30"/>
      <c r="AA57" s="30"/>
      <c r="AB57" s="30"/>
      <c r="AC57" s="31"/>
      <c r="AD57" s="31"/>
      <c r="AE57" s="32"/>
    </row>
    <row r="58" spans="1:31" ht="16.5">
      <c r="A58" s="43">
        <v>2</v>
      </c>
      <c r="B58" s="267" t="s">
        <v>27</v>
      </c>
      <c r="C58" s="267"/>
      <c r="D58" s="94">
        <v>54</v>
      </c>
      <c r="E58" s="94">
        <v>937</v>
      </c>
      <c r="F58" s="26"/>
      <c r="G58" s="26"/>
      <c r="H58" s="26"/>
      <c r="I58" s="96">
        <v>2</v>
      </c>
      <c r="J58" s="267">
        <v>13</v>
      </c>
      <c r="K58" s="267"/>
      <c r="L58" s="94">
        <v>91</v>
      </c>
      <c r="M58" s="94">
        <v>1322</v>
      </c>
      <c r="N58" s="31"/>
      <c r="O58" s="31"/>
      <c r="P58" s="26"/>
      <c r="Q58" s="26"/>
      <c r="R58" s="29"/>
      <c r="S58" s="26"/>
      <c r="T58" s="33"/>
      <c r="U58" s="34"/>
      <c r="V58" s="26"/>
      <c r="W58" s="26"/>
      <c r="X58" s="29"/>
      <c r="Y58" s="26"/>
      <c r="Z58" s="30"/>
      <c r="AA58" s="30"/>
      <c r="AB58" s="30"/>
      <c r="AC58" s="31"/>
      <c r="AD58" s="31"/>
      <c r="AE58" s="32"/>
    </row>
    <row r="59" spans="1:31" ht="16.5">
      <c r="A59" s="253" t="s">
        <v>29</v>
      </c>
      <c r="B59" s="254"/>
      <c r="C59" s="255"/>
      <c r="D59" s="39">
        <f>SUM(D57:D58)</f>
        <v>127</v>
      </c>
      <c r="E59" s="39">
        <f>SUM(E57:E58)</f>
        <v>2360</v>
      </c>
      <c r="F59" s="7"/>
      <c r="G59" s="7"/>
      <c r="H59" s="7"/>
      <c r="I59" s="256" t="s">
        <v>29</v>
      </c>
      <c r="J59" s="256"/>
      <c r="K59" s="256"/>
      <c r="L59" s="44">
        <f>SUM(L57:L58)</f>
        <v>186</v>
      </c>
      <c r="M59" s="44">
        <f>SUM(M57:M58)</f>
        <v>2302</v>
      </c>
      <c r="N59" s="15"/>
      <c r="O59" s="15"/>
      <c r="P59" s="26"/>
      <c r="Q59" s="26"/>
      <c r="R59" s="11"/>
      <c r="S59" s="7"/>
      <c r="T59" s="35"/>
      <c r="U59" s="36"/>
      <c r="V59" s="7"/>
      <c r="W59" s="7"/>
      <c r="X59" s="11"/>
      <c r="Y59" s="7"/>
      <c r="Z59" s="23"/>
      <c r="AA59" s="23"/>
      <c r="AB59" s="23"/>
      <c r="AC59" s="15"/>
      <c r="AD59" s="15"/>
      <c r="AE59" s="21"/>
    </row>
    <row r="60" spans="1:31" ht="18.75">
      <c r="A60" s="257" t="s">
        <v>31</v>
      </c>
      <c r="B60" s="257"/>
      <c r="C60" s="258" t="s">
        <v>44</v>
      </c>
      <c r="D60" s="259"/>
      <c r="E60" s="259"/>
      <c r="F60" s="259"/>
      <c r="G60" s="259"/>
      <c r="H60" s="259"/>
      <c r="I60" s="259" t="s">
        <v>45</v>
      </c>
      <c r="J60" s="259"/>
      <c r="K60" s="259"/>
      <c r="L60" s="259"/>
      <c r="M60" s="259"/>
      <c r="N60" s="16"/>
      <c r="O60" s="16"/>
      <c r="P60" s="93"/>
      <c r="Q60" s="93"/>
      <c r="R60" s="12"/>
      <c r="S60" s="1"/>
      <c r="T60" s="37"/>
      <c r="U60" s="38"/>
      <c r="V60" s="1"/>
      <c r="W60" s="1"/>
      <c r="X60" s="12"/>
      <c r="Y60" s="1"/>
      <c r="Z60" s="24"/>
      <c r="AA60" s="24"/>
      <c r="AB60" s="24"/>
      <c r="AC60" s="16"/>
      <c r="AD60" s="16"/>
      <c r="AE60" s="25"/>
    </row>
    <row r="61" spans="1:31" ht="18.75">
      <c r="A61" s="257"/>
      <c r="B61" s="257"/>
      <c r="C61" s="260">
        <f>SUM(D59,L59)</f>
        <v>313</v>
      </c>
      <c r="D61" s="260"/>
      <c r="E61" s="260"/>
      <c r="F61" s="260"/>
      <c r="G61" s="260"/>
      <c r="H61" s="260"/>
      <c r="I61" s="261">
        <f>SUM(E59,M59)</f>
        <v>4662</v>
      </c>
      <c r="J61" s="261"/>
      <c r="K61" s="261"/>
      <c r="L61" s="261"/>
      <c r="M61" s="262"/>
      <c r="N61" s="17"/>
      <c r="O61" s="16"/>
      <c r="P61" s="93"/>
      <c r="Q61" s="93"/>
      <c r="R61" s="12"/>
      <c r="S61" s="1"/>
      <c r="T61" s="37"/>
      <c r="U61" s="38"/>
      <c r="V61" s="1"/>
      <c r="W61" s="1"/>
      <c r="X61" s="12"/>
      <c r="Y61" s="1"/>
      <c r="Z61" s="24"/>
      <c r="AA61" s="24"/>
      <c r="AB61" s="24"/>
      <c r="AC61" s="16"/>
      <c r="AD61" s="16"/>
      <c r="AE61" s="25"/>
    </row>
    <row r="62" spans="1:31" ht="15">
      <c r="A62" s="4"/>
      <c r="B62" s="10"/>
      <c r="C62" s="5"/>
      <c r="D62" s="60"/>
      <c r="E62" s="60"/>
      <c r="F62" s="1"/>
      <c r="G62" s="1"/>
      <c r="H62" s="1"/>
      <c r="I62" s="1"/>
      <c r="J62" s="1"/>
      <c r="K62" s="1"/>
      <c r="L62" s="12"/>
      <c r="M62" s="1"/>
      <c r="N62" s="17"/>
      <c r="O62" s="16"/>
      <c r="P62" s="93"/>
      <c r="Q62" s="93"/>
      <c r="R62" s="12"/>
      <c r="S62" s="1"/>
      <c r="T62" s="37"/>
      <c r="U62" s="38"/>
      <c r="V62" s="1"/>
      <c r="W62" s="1"/>
      <c r="X62" s="12"/>
      <c r="Y62" s="1"/>
      <c r="Z62" s="24"/>
      <c r="AA62" s="24"/>
      <c r="AB62" s="24"/>
      <c r="AC62" s="16"/>
      <c r="AD62" s="16"/>
      <c r="AE62" s="25"/>
    </row>
    <row r="63" spans="1:31" ht="15">
      <c r="A63" s="4"/>
      <c r="B63" s="10"/>
      <c r="C63" s="5"/>
      <c r="D63" s="60"/>
      <c r="E63" s="60"/>
      <c r="F63" s="1"/>
      <c r="G63" s="1"/>
      <c r="H63" s="1"/>
      <c r="I63" s="1"/>
      <c r="J63" s="1"/>
      <c r="K63" s="1"/>
      <c r="L63" s="12"/>
      <c r="M63" s="1"/>
      <c r="N63" s="17"/>
      <c r="O63" s="16"/>
      <c r="P63" s="93"/>
      <c r="Q63" s="93"/>
      <c r="R63" s="12"/>
      <c r="S63" s="1"/>
      <c r="T63" s="37"/>
      <c r="U63" s="38"/>
      <c r="V63" s="1"/>
      <c r="W63" s="1"/>
      <c r="X63" s="12"/>
      <c r="Y63" s="1"/>
      <c r="Z63" s="24"/>
      <c r="AA63" s="24"/>
      <c r="AB63" s="24"/>
      <c r="AC63" s="16"/>
      <c r="AD63" s="16"/>
      <c r="AE63" s="25"/>
    </row>
    <row r="65" spans="1:13" ht="18.75">
      <c r="A65" s="232" t="s">
        <v>43</v>
      </c>
      <c r="B65" s="232"/>
      <c r="C65" s="232"/>
      <c r="D65" s="232"/>
      <c r="E65" s="232"/>
      <c r="F65" s="232"/>
      <c r="G65" s="232"/>
      <c r="H65" s="232"/>
      <c r="I65" s="232" t="s">
        <v>72</v>
      </c>
      <c r="J65" s="232"/>
      <c r="K65" s="232"/>
      <c r="L65" s="232"/>
      <c r="M65" s="232"/>
    </row>
    <row r="66" spans="1:13" ht="18.75">
      <c r="A66" s="40"/>
      <c r="B66" s="40"/>
      <c r="C66" s="40"/>
      <c r="D66" s="40"/>
      <c r="E66" s="40"/>
      <c r="F66" s="64"/>
      <c r="G66" s="64"/>
      <c r="H66" s="40"/>
      <c r="I66" s="62"/>
      <c r="J66" s="62"/>
      <c r="K66" s="62"/>
      <c r="L66" s="62"/>
      <c r="M66" s="62"/>
    </row>
    <row r="67" spans="1:13" ht="18.75">
      <c r="A67" s="232" t="s">
        <v>42</v>
      </c>
      <c r="B67" s="232"/>
      <c r="C67" s="232"/>
      <c r="D67" s="232"/>
      <c r="E67" s="232"/>
      <c r="F67" s="232"/>
      <c r="G67" s="232"/>
      <c r="H67" s="232"/>
      <c r="I67" s="232" t="s">
        <v>65</v>
      </c>
      <c r="J67" s="232"/>
      <c r="K67" s="232"/>
      <c r="L67" s="232"/>
      <c r="M67" s="232"/>
    </row>
  </sheetData>
  <sheetProtection/>
  <mergeCells count="67"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W3:X3"/>
    <mergeCell ref="W39:X39"/>
    <mergeCell ref="AB39:AC39"/>
    <mergeCell ref="Y3:AA3"/>
    <mergeCell ref="AB3:AC3"/>
    <mergeCell ref="AD3:AD4"/>
    <mergeCell ref="A38:B38"/>
    <mergeCell ref="C39:D39"/>
    <mergeCell ref="E39:F39"/>
    <mergeCell ref="G39:H39"/>
    <mergeCell ref="I39:J39"/>
    <mergeCell ref="M43:N43"/>
    <mergeCell ref="O39:P39"/>
    <mergeCell ref="Q39:R39"/>
    <mergeCell ref="S39:T39"/>
    <mergeCell ref="U39:V39"/>
    <mergeCell ref="K39:L39"/>
    <mergeCell ref="M39:N39"/>
    <mergeCell ref="Y43:AA43"/>
    <mergeCell ref="AB43:AC43"/>
    <mergeCell ref="A40:B40"/>
    <mergeCell ref="A42:AD42"/>
    <mergeCell ref="A43:B44"/>
    <mergeCell ref="C43:D43"/>
    <mergeCell ref="E43:F43"/>
    <mergeCell ref="G43:H43"/>
    <mergeCell ref="I43:J43"/>
    <mergeCell ref="K43:L43"/>
    <mergeCell ref="AD43:AD44"/>
    <mergeCell ref="A45:A46"/>
    <mergeCell ref="B45:B46"/>
    <mergeCell ref="A50:B50"/>
    <mergeCell ref="A51:B51"/>
    <mergeCell ref="A1:AE1"/>
    <mergeCell ref="O43:P43"/>
    <mergeCell ref="Q43:R43"/>
    <mergeCell ref="S43:T43"/>
    <mergeCell ref="W43:X43"/>
    <mergeCell ref="I61:M61"/>
    <mergeCell ref="A54:AE54"/>
    <mergeCell ref="B56:C56"/>
    <mergeCell ref="J56:K56"/>
    <mergeCell ref="B57:C57"/>
    <mergeCell ref="J57:K57"/>
    <mergeCell ref="B58:C58"/>
    <mergeCell ref="J58:K58"/>
    <mergeCell ref="A65:H65"/>
    <mergeCell ref="I65:M65"/>
    <mergeCell ref="A67:H67"/>
    <mergeCell ref="I67:M67"/>
    <mergeCell ref="A59:C59"/>
    <mergeCell ref="I59:K59"/>
    <mergeCell ref="A60:B61"/>
    <mergeCell ref="C60:H60"/>
    <mergeCell ref="I60:M60"/>
    <mergeCell ref="C61:H61"/>
  </mergeCells>
  <conditionalFormatting sqref="O36:R36">
    <cfRule type="cellIs" priority="202" dxfId="220" operator="equal" stopIfTrue="1">
      <formula>0</formula>
    </cfRule>
  </conditionalFormatting>
  <conditionalFormatting sqref="E12:L12">
    <cfRule type="cellIs" priority="201" dxfId="220" operator="equal" stopIfTrue="1">
      <formula>0</formula>
    </cfRule>
  </conditionalFormatting>
  <conditionalFormatting sqref="E32:L32">
    <cfRule type="cellIs" priority="200" dxfId="220" operator="equal" stopIfTrue="1">
      <formula>0</formula>
    </cfRule>
  </conditionalFormatting>
  <conditionalFormatting sqref="E5:L6">
    <cfRule type="cellIs" priority="199" dxfId="220" operator="equal" stopIfTrue="1">
      <formula>0</formula>
    </cfRule>
  </conditionalFormatting>
  <conditionalFormatting sqref="E5:F6">
    <cfRule type="cellIs" priority="198" dxfId="220" operator="equal" stopIfTrue="1">
      <formula>0</formula>
    </cfRule>
  </conditionalFormatting>
  <conditionalFormatting sqref="E7:L7">
    <cfRule type="cellIs" priority="197" dxfId="220" operator="equal" stopIfTrue="1">
      <formula>0</formula>
    </cfRule>
  </conditionalFormatting>
  <conditionalFormatting sqref="E7:F7">
    <cfRule type="cellIs" priority="196" dxfId="220" operator="equal" stopIfTrue="1">
      <formula>0</formula>
    </cfRule>
  </conditionalFormatting>
  <conditionalFormatting sqref="E9:L9">
    <cfRule type="cellIs" priority="195" dxfId="220" operator="equal" stopIfTrue="1">
      <formula>0</formula>
    </cfRule>
  </conditionalFormatting>
  <conditionalFormatting sqref="E10:L10">
    <cfRule type="cellIs" priority="194" dxfId="220" operator="equal" stopIfTrue="1">
      <formula>0</formula>
    </cfRule>
  </conditionalFormatting>
  <conditionalFormatting sqref="E13:L13">
    <cfRule type="cellIs" priority="193" dxfId="220" operator="equal" stopIfTrue="1">
      <formula>0</formula>
    </cfRule>
  </conditionalFormatting>
  <conditionalFormatting sqref="E14:L14">
    <cfRule type="cellIs" priority="192" dxfId="220" operator="equal" stopIfTrue="1">
      <formula>0</formula>
    </cfRule>
  </conditionalFormatting>
  <conditionalFormatting sqref="E15:L15">
    <cfRule type="cellIs" priority="191" dxfId="220" operator="equal" stopIfTrue="1">
      <formula>0</formula>
    </cfRule>
  </conditionalFormatting>
  <conditionalFormatting sqref="E16:L16">
    <cfRule type="cellIs" priority="190" dxfId="220" operator="equal" stopIfTrue="1">
      <formula>0</formula>
    </cfRule>
  </conditionalFormatting>
  <conditionalFormatting sqref="E17:L18">
    <cfRule type="cellIs" priority="189" dxfId="220" operator="equal" stopIfTrue="1">
      <formula>0</formula>
    </cfRule>
  </conditionalFormatting>
  <conditionalFormatting sqref="E20:L20">
    <cfRule type="cellIs" priority="188" dxfId="220" operator="equal" stopIfTrue="1">
      <formula>0</formula>
    </cfRule>
  </conditionalFormatting>
  <conditionalFormatting sqref="E22:L22">
    <cfRule type="cellIs" priority="187" dxfId="220" operator="equal" stopIfTrue="1">
      <formula>0</formula>
    </cfRule>
  </conditionalFormatting>
  <conditionalFormatting sqref="E23:L23">
    <cfRule type="cellIs" priority="186" dxfId="220" operator="equal" stopIfTrue="1">
      <formula>0</formula>
    </cfRule>
  </conditionalFormatting>
  <conditionalFormatting sqref="E24:L24">
    <cfRule type="cellIs" priority="185" dxfId="220" operator="equal" stopIfTrue="1">
      <formula>0</formula>
    </cfRule>
  </conditionalFormatting>
  <conditionalFormatting sqref="E28:L28">
    <cfRule type="cellIs" priority="184" dxfId="220" operator="equal" stopIfTrue="1">
      <formula>0</formula>
    </cfRule>
  </conditionalFormatting>
  <conditionalFormatting sqref="E35:L35">
    <cfRule type="cellIs" priority="183" dxfId="220" operator="equal" stopIfTrue="1">
      <formula>0</formula>
    </cfRule>
  </conditionalFormatting>
  <conditionalFormatting sqref="E35:F35">
    <cfRule type="cellIs" priority="182" dxfId="220" operator="equal" stopIfTrue="1">
      <formula>0</formula>
    </cfRule>
  </conditionalFormatting>
  <conditionalFormatting sqref="G6:H6">
    <cfRule type="cellIs" priority="181" dxfId="220" operator="equal" stopIfTrue="1">
      <formula>0</formula>
    </cfRule>
  </conditionalFormatting>
  <conditionalFormatting sqref="E6:F6">
    <cfRule type="cellIs" priority="180" dxfId="220" operator="equal" stopIfTrue="1">
      <formula>0</formula>
    </cfRule>
  </conditionalFormatting>
  <conditionalFormatting sqref="G7:H7">
    <cfRule type="cellIs" priority="179" dxfId="220" operator="equal" stopIfTrue="1">
      <formula>0</formula>
    </cfRule>
  </conditionalFormatting>
  <conditionalFormatting sqref="E7:F7">
    <cfRule type="cellIs" priority="178" dxfId="220" operator="equal" stopIfTrue="1">
      <formula>0</formula>
    </cfRule>
  </conditionalFormatting>
  <conditionalFormatting sqref="E9:F9">
    <cfRule type="cellIs" priority="177" dxfId="220" operator="equal" stopIfTrue="1">
      <formula>0</formula>
    </cfRule>
  </conditionalFormatting>
  <conditionalFormatting sqref="E10:F10">
    <cfRule type="cellIs" priority="176" dxfId="220" operator="equal" stopIfTrue="1">
      <formula>0</formula>
    </cfRule>
  </conditionalFormatting>
  <conditionalFormatting sqref="E13:F13">
    <cfRule type="cellIs" priority="175" dxfId="220" operator="equal" stopIfTrue="1">
      <formula>0</formula>
    </cfRule>
  </conditionalFormatting>
  <conditionalFormatting sqref="E14:F14">
    <cfRule type="cellIs" priority="174" dxfId="220" operator="equal" stopIfTrue="1">
      <formula>0</formula>
    </cfRule>
  </conditionalFormatting>
  <conditionalFormatting sqref="E15:F15">
    <cfRule type="cellIs" priority="173" dxfId="220" operator="equal" stopIfTrue="1">
      <formula>0</formula>
    </cfRule>
  </conditionalFormatting>
  <conditionalFormatting sqref="E16:F16">
    <cfRule type="cellIs" priority="172" dxfId="220" operator="equal" stopIfTrue="1">
      <formula>0</formula>
    </cfRule>
  </conditionalFormatting>
  <conditionalFormatting sqref="E17:F18">
    <cfRule type="cellIs" priority="171" dxfId="220" operator="equal" stopIfTrue="1">
      <formula>0</formula>
    </cfRule>
  </conditionalFormatting>
  <conditionalFormatting sqref="E20:F20">
    <cfRule type="cellIs" priority="170" dxfId="220" operator="equal" stopIfTrue="1">
      <formula>0</formula>
    </cfRule>
  </conditionalFormatting>
  <conditionalFormatting sqref="E22:F22">
    <cfRule type="cellIs" priority="169" dxfId="220" operator="equal" stopIfTrue="1">
      <formula>0</formula>
    </cfRule>
  </conditionalFormatting>
  <conditionalFormatting sqref="E23:F23">
    <cfRule type="cellIs" priority="168" dxfId="220" operator="equal" stopIfTrue="1">
      <formula>0</formula>
    </cfRule>
  </conditionalFormatting>
  <conditionalFormatting sqref="E24:F24">
    <cfRule type="cellIs" priority="167" dxfId="220" operator="equal" stopIfTrue="1">
      <formula>0</formula>
    </cfRule>
  </conditionalFormatting>
  <conditionalFormatting sqref="E28:F28">
    <cfRule type="cellIs" priority="166" dxfId="220" operator="equal" stopIfTrue="1">
      <formula>0</formula>
    </cfRule>
  </conditionalFormatting>
  <conditionalFormatting sqref="G35:H35">
    <cfRule type="cellIs" priority="165" dxfId="220" operator="equal" stopIfTrue="1">
      <formula>0</formula>
    </cfRule>
  </conditionalFormatting>
  <conditionalFormatting sqref="E35:F35">
    <cfRule type="cellIs" priority="164" dxfId="220" operator="equal" stopIfTrue="1">
      <formula>0</formula>
    </cfRule>
  </conditionalFormatting>
  <conditionalFormatting sqref="G11:L11">
    <cfRule type="cellIs" priority="163" dxfId="220" operator="equal" stopIfTrue="1">
      <formula>0</formula>
    </cfRule>
  </conditionalFormatting>
  <conditionalFormatting sqref="E11:F11">
    <cfRule type="cellIs" priority="162" dxfId="220" operator="equal" stopIfTrue="1">
      <formula>0</formula>
    </cfRule>
  </conditionalFormatting>
  <conditionalFormatting sqref="G8:L8">
    <cfRule type="cellIs" priority="161" dxfId="220" operator="equal" stopIfTrue="1">
      <formula>0</formula>
    </cfRule>
  </conditionalFormatting>
  <conditionalFormatting sqref="G8:H8">
    <cfRule type="cellIs" priority="160" dxfId="220" operator="equal" stopIfTrue="1">
      <formula>0</formula>
    </cfRule>
  </conditionalFormatting>
  <conditionalFormatting sqref="E8:F8">
    <cfRule type="cellIs" priority="159" dxfId="220" operator="equal" stopIfTrue="1">
      <formula>0</formula>
    </cfRule>
  </conditionalFormatting>
  <conditionalFormatting sqref="G19:L19">
    <cfRule type="cellIs" priority="158" dxfId="220" operator="equal" stopIfTrue="1">
      <formula>0</formula>
    </cfRule>
  </conditionalFormatting>
  <conditionalFormatting sqref="E19:F19">
    <cfRule type="cellIs" priority="157" dxfId="220" operator="equal" stopIfTrue="1">
      <formula>0</formula>
    </cfRule>
  </conditionalFormatting>
  <conditionalFormatting sqref="G26:L26">
    <cfRule type="cellIs" priority="156" dxfId="220" operator="equal" stopIfTrue="1">
      <formula>0</formula>
    </cfRule>
  </conditionalFormatting>
  <conditionalFormatting sqref="E26:F26">
    <cfRule type="cellIs" priority="155" dxfId="220" operator="equal" stopIfTrue="1">
      <formula>0</formula>
    </cfRule>
  </conditionalFormatting>
  <conditionalFormatting sqref="G27:L27">
    <cfRule type="cellIs" priority="154" dxfId="220" operator="equal" stopIfTrue="1">
      <formula>0</formula>
    </cfRule>
  </conditionalFormatting>
  <conditionalFormatting sqref="E27:F27">
    <cfRule type="cellIs" priority="153" dxfId="220" operator="equal" stopIfTrue="1">
      <formula>0</formula>
    </cfRule>
  </conditionalFormatting>
  <conditionalFormatting sqref="G29:L29">
    <cfRule type="cellIs" priority="152" dxfId="220" operator="equal" stopIfTrue="1">
      <formula>0</formula>
    </cfRule>
  </conditionalFormatting>
  <conditionalFormatting sqref="E29:F29">
    <cfRule type="cellIs" priority="151" dxfId="220" operator="equal" stopIfTrue="1">
      <formula>0</formula>
    </cfRule>
  </conditionalFormatting>
  <conditionalFormatting sqref="G30:L30">
    <cfRule type="cellIs" priority="150" dxfId="220" operator="equal" stopIfTrue="1">
      <formula>0</formula>
    </cfRule>
  </conditionalFormatting>
  <conditionalFormatting sqref="E30:F30">
    <cfRule type="cellIs" priority="149" dxfId="220" operator="equal" stopIfTrue="1">
      <formula>0</formula>
    </cfRule>
  </conditionalFormatting>
  <conditionalFormatting sqref="G31:L31">
    <cfRule type="cellIs" priority="148" dxfId="220" operator="equal" stopIfTrue="1">
      <formula>0</formula>
    </cfRule>
  </conditionalFormatting>
  <conditionalFormatting sqref="E31:F31">
    <cfRule type="cellIs" priority="147" dxfId="220" operator="equal" stopIfTrue="1">
      <formula>0</formula>
    </cfRule>
  </conditionalFormatting>
  <conditionalFormatting sqref="G33:L33">
    <cfRule type="cellIs" priority="146" dxfId="220" operator="equal" stopIfTrue="1">
      <formula>0</formula>
    </cfRule>
  </conditionalFormatting>
  <conditionalFormatting sqref="G33:H33">
    <cfRule type="cellIs" priority="145" dxfId="220" operator="equal" stopIfTrue="1">
      <formula>0</formula>
    </cfRule>
  </conditionalFormatting>
  <conditionalFormatting sqref="E33:F33">
    <cfRule type="cellIs" priority="144" dxfId="220" operator="equal" stopIfTrue="1">
      <formula>0</formula>
    </cfRule>
  </conditionalFormatting>
  <conditionalFormatting sqref="G21:L21">
    <cfRule type="cellIs" priority="143" dxfId="220" operator="equal" stopIfTrue="1">
      <formula>0</formula>
    </cfRule>
  </conditionalFormatting>
  <conditionalFormatting sqref="E21:F21">
    <cfRule type="cellIs" priority="142" dxfId="220" operator="equal" stopIfTrue="1">
      <formula>0</formula>
    </cfRule>
  </conditionalFormatting>
  <conditionalFormatting sqref="G25:L25">
    <cfRule type="cellIs" priority="141" dxfId="220" operator="equal" stopIfTrue="1">
      <formula>0</formula>
    </cfRule>
  </conditionalFormatting>
  <conditionalFormatting sqref="E25:F25">
    <cfRule type="cellIs" priority="140" dxfId="220" operator="equal" stopIfTrue="1">
      <formula>0</formula>
    </cfRule>
  </conditionalFormatting>
  <conditionalFormatting sqref="G34:L34">
    <cfRule type="cellIs" priority="139" dxfId="220" operator="equal" stopIfTrue="1">
      <formula>0</formula>
    </cfRule>
  </conditionalFormatting>
  <conditionalFormatting sqref="G34:H34">
    <cfRule type="cellIs" priority="138" dxfId="220" operator="equal" stopIfTrue="1">
      <formula>0</formula>
    </cfRule>
  </conditionalFormatting>
  <conditionalFormatting sqref="E34:F34">
    <cfRule type="cellIs" priority="137" dxfId="220" operator="equal" stopIfTrue="1">
      <formula>0</formula>
    </cfRule>
  </conditionalFormatting>
  <conditionalFormatting sqref="G5:H6">
    <cfRule type="cellIs" priority="136" dxfId="220" operator="equal" stopIfTrue="1">
      <formula>0</formula>
    </cfRule>
  </conditionalFormatting>
  <conditionalFormatting sqref="E5:F6">
    <cfRule type="cellIs" priority="135" dxfId="220" operator="equal" stopIfTrue="1">
      <formula>0</formula>
    </cfRule>
  </conditionalFormatting>
  <conditionalFormatting sqref="G7:H7">
    <cfRule type="cellIs" priority="134" dxfId="220" operator="equal" stopIfTrue="1">
      <formula>0</formula>
    </cfRule>
  </conditionalFormatting>
  <conditionalFormatting sqref="E7:F7">
    <cfRule type="cellIs" priority="133" dxfId="220" operator="equal" stopIfTrue="1">
      <formula>0</formula>
    </cfRule>
  </conditionalFormatting>
  <conditionalFormatting sqref="E9:F9">
    <cfRule type="cellIs" priority="132" dxfId="220" operator="equal" stopIfTrue="1">
      <formula>0</formula>
    </cfRule>
  </conditionalFormatting>
  <conditionalFormatting sqref="E10:F10">
    <cfRule type="cellIs" priority="131" dxfId="220" operator="equal" stopIfTrue="1">
      <formula>0</formula>
    </cfRule>
  </conditionalFormatting>
  <conditionalFormatting sqref="E13:F13">
    <cfRule type="cellIs" priority="130" dxfId="220" operator="equal" stopIfTrue="1">
      <formula>0</formula>
    </cfRule>
  </conditionalFormatting>
  <conditionalFormatting sqref="E14:F14">
    <cfRule type="cellIs" priority="129" dxfId="220" operator="equal" stopIfTrue="1">
      <formula>0</formula>
    </cfRule>
  </conditionalFormatting>
  <conditionalFormatting sqref="E15:F15">
    <cfRule type="cellIs" priority="128" dxfId="220" operator="equal" stopIfTrue="1">
      <formula>0</formula>
    </cfRule>
  </conditionalFormatting>
  <conditionalFormatting sqref="E16:F16">
    <cfRule type="cellIs" priority="127" dxfId="220" operator="equal" stopIfTrue="1">
      <formula>0</formula>
    </cfRule>
  </conditionalFormatting>
  <conditionalFormatting sqref="E17:F18">
    <cfRule type="cellIs" priority="126" dxfId="220" operator="equal" stopIfTrue="1">
      <formula>0</formula>
    </cfRule>
  </conditionalFormatting>
  <conditionalFormatting sqref="E20:F20">
    <cfRule type="cellIs" priority="125" dxfId="220" operator="equal" stopIfTrue="1">
      <formula>0</formula>
    </cfRule>
  </conditionalFormatting>
  <conditionalFormatting sqref="E22:F22">
    <cfRule type="cellIs" priority="124" dxfId="220" operator="equal" stopIfTrue="1">
      <formula>0</formula>
    </cfRule>
  </conditionalFormatting>
  <conditionalFormatting sqref="E23:F23">
    <cfRule type="cellIs" priority="123" dxfId="220" operator="equal" stopIfTrue="1">
      <formula>0</formula>
    </cfRule>
  </conditionalFormatting>
  <conditionalFormatting sqref="E24:F24">
    <cfRule type="cellIs" priority="122" dxfId="220" operator="equal" stopIfTrue="1">
      <formula>0</formula>
    </cfRule>
  </conditionalFormatting>
  <conditionalFormatting sqref="E28:F28">
    <cfRule type="cellIs" priority="121" dxfId="220" operator="equal" stopIfTrue="1">
      <formula>0</formula>
    </cfRule>
  </conditionalFormatting>
  <conditionalFormatting sqref="G35:H35">
    <cfRule type="cellIs" priority="120" dxfId="220" operator="equal" stopIfTrue="1">
      <formula>0</formula>
    </cfRule>
  </conditionalFormatting>
  <conditionalFormatting sqref="E35:F35">
    <cfRule type="cellIs" priority="119" dxfId="220" operator="equal" stopIfTrue="1">
      <formula>0</formula>
    </cfRule>
  </conditionalFormatting>
  <conditionalFormatting sqref="I6:J6">
    <cfRule type="cellIs" priority="118" dxfId="220" operator="equal" stopIfTrue="1">
      <formula>0</formula>
    </cfRule>
  </conditionalFormatting>
  <conditionalFormatting sqref="G6:H6">
    <cfRule type="cellIs" priority="117" dxfId="220" operator="equal" stopIfTrue="1">
      <formula>0</formula>
    </cfRule>
  </conditionalFormatting>
  <conditionalFormatting sqref="I7:J7">
    <cfRule type="cellIs" priority="116" dxfId="220" operator="equal" stopIfTrue="1">
      <formula>0</formula>
    </cfRule>
  </conditionalFormatting>
  <conditionalFormatting sqref="G7:H7">
    <cfRule type="cellIs" priority="115" dxfId="220" operator="equal" stopIfTrue="1">
      <formula>0</formula>
    </cfRule>
  </conditionalFormatting>
  <conditionalFormatting sqref="G9:H9">
    <cfRule type="cellIs" priority="114" dxfId="220" operator="equal" stopIfTrue="1">
      <formula>0</formula>
    </cfRule>
  </conditionalFormatting>
  <conditionalFormatting sqref="G10:H10">
    <cfRule type="cellIs" priority="113" dxfId="220" operator="equal" stopIfTrue="1">
      <formula>0</formula>
    </cfRule>
  </conditionalFormatting>
  <conditionalFormatting sqref="G13:H13">
    <cfRule type="cellIs" priority="112" dxfId="220" operator="equal" stopIfTrue="1">
      <formula>0</formula>
    </cfRule>
  </conditionalFormatting>
  <conditionalFormatting sqref="G14:H14">
    <cfRule type="cellIs" priority="111" dxfId="220" operator="equal" stopIfTrue="1">
      <formula>0</formula>
    </cfRule>
  </conditionalFormatting>
  <conditionalFormatting sqref="G15:H15">
    <cfRule type="cellIs" priority="110" dxfId="220" operator="equal" stopIfTrue="1">
      <formula>0</formula>
    </cfRule>
  </conditionalFormatting>
  <conditionalFormatting sqref="G16:H16">
    <cfRule type="cellIs" priority="109" dxfId="220" operator="equal" stopIfTrue="1">
      <formula>0</formula>
    </cfRule>
  </conditionalFormatting>
  <conditionalFormatting sqref="G17:H18">
    <cfRule type="cellIs" priority="108" dxfId="220" operator="equal" stopIfTrue="1">
      <formula>0</formula>
    </cfRule>
  </conditionalFormatting>
  <conditionalFormatting sqref="G20:H20">
    <cfRule type="cellIs" priority="107" dxfId="220" operator="equal" stopIfTrue="1">
      <formula>0</formula>
    </cfRule>
  </conditionalFormatting>
  <conditionalFormatting sqref="G22:H22">
    <cfRule type="cellIs" priority="106" dxfId="220" operator="equal" stopIfTrue="1">
      <formula>0</formula>
    </cfRule>
  </conditionalFormatting>
  <conditionalFormatting sqref="G23:H23">
    <cfRule type="cellIs" priority="105" dxfId="220" operator="equal" stopIfTrue="1">
      <formula>0</formula>
    </cfRule>
  </conditionalFormatting>
  <conditionalFormatting sqref="G24:H24">
    <cfRule type="cellIs" priority="104" dxfId="220" operator="equal" stopIfTrue="1">
      <formula>0</formula>
    </cfRule>
  </conditionalFormatting>
  <conditionalFormatting sqref="G28:H28">
    <cfRule type="cellIs" priority="103" dxfId="220" operator="equal" stopIfTrue="1">
      <formula>0</formula>
    </cfRule>
  </conditionalFormatting>
  <conditionalFormatting sqref="I35:J35">
    <cfRule type="cellIs" priority="102" dxfId="220" operator="equal" stopIfTrue="1">
      <formula>0</formula>
    </cfRule>
  </conditionalFormatting>
  <conditionalFormatting sqref="G35:H35">
    <cfRule type="cellIs" priority="101" dxfId="220" operator="equal" stopIfTrue="1">
      <formula>0</formula>
    </cfRule>
  </conditionalFormatting>
  <conditionalFormatting sqref="E11:F11">
    <cfRule type="cellIs" priority="100" dxfId="220" operator="equal" stopIfTrue="1">
      <formula>0</formula>
    </cfRule>
  </conditionalFormatting>
  <conditionalFormatting sqref="G11:H11">
    <cfRule type="cellIs" priority="99" dxfId="220" operator="equal" stopIfTrue="1">
      <formula>0</formula>
    </cfRule>
  </conditionalFormatting>
  <conditionalFormatting sqref="E8:F8">
    <cfRule type="cellIs" priority="98" dxfId="220" operator="equal" stopIfTrue="1">
      <formula>0</formula>
    </cfRule>
  </conditionalFormatting>
  <conditionalFormatting sqref="I8:J8">
    <cfRule type="cellIs" priority="97" dxfId="220" operator="equal" stopIfTrue="1">
      <formula>0</formula>
    </cfRule>
  </conditionalFormatting>
  <conditionalFormatting sqref="G8:H8">
    <cfRule type="cellIs" priority="96" dxfId="220" operator="equal" stopIfTrue="1">
      <formula>0</formula>
    </cfRule>
  </conditionalFormatting>
  <conditionalFormatting sqref="E19:F19">
    <cfRule type="cellIs" priority="95" dxfId="220" operator="equal" stopIfTrue="1">
      <formula>0</formula>
    </cfRule>
  </conditionalFormatting>
  <conditionalFormatting sqref="G19:H19">
    <cfRule type="cellIs" priority="94" dxfId="220" operator="equal" stopIfTrue="1">
      <formula>0</formula>
    </cfRule>
  </conditionalFormatting>
  <conditionalFormatting sqref="E26:F26">
    <cfRule type="cellIs" priority="93" dxfId="220" operator="equal" stopIfTrue="1">
      <formula>0</formula>
    </cfRule>
  </conditionalFormatting>
  <conditionalFormatting sqref="G26:H26">
    <cfRule type="cellIs" priority="92" dxfId="220" operator="equal" stopIfTrue="1">
      <formula>0</formula>
    </cfRule>
  </conditionalFormatting>
  <conditionalFormatting sqref="E27:F27">
    <cfRule type="cellIs" priority="91" dxfId="220" operator="equal" stopIfTrue="1">
      <formula>0</formula>
    </cfRule>
  </conditionalFormatting>
  <conditionalFormatting sqref="G27:H27">
    <cfRule type="cellIs" priority="90" dxfId="220" operator="equal" stopIfTrue="1">
      <formula>0</formula>
    </cfRule>
  </conditionalFormatting>
  <conditionalFormatting sqref="E29:F29">
    <cfRule type="cellIs" priority="89" dxfId="220" operator="equal" stopIfTrue="1">
      <formula>0</formula>
    </cfRule>
  </conditionalFormatting>
  <conditionalFormatting sqref="G29:H29">
    <cfRule type="cellIs" priority="88" dxfId="220" operator="equal" stopIfTrue="1">
      <formula>0</formula>
    </cfRule>
  </conditionalFormatting>
  <conditionalFormatting sqref="E30:F30">
    <cfRule type="cellIs" priority="87" dxfId="220" operator="equal" stopIfTrue="1">
      <formula>0</formula>
    </cfRule>
  </conditionalFormatting>
  <conditionalFormatting sqref="G30:H30">
    <cfRule type="cellIs" priority="86" dxfId="220" operator="equal" stopIfTrue="1">
      <formula>0</formula>
    </cfRule>
  </conditionalFormatting>
  <conditionalFormatting sqref="E31:F31">
    <cfRule type="cellIs" priority="85" dxfId="220" operator="equal" stopIfTrue="1">
      <formula>0</formula>
    </cfRule>
  </conditionalFormatting>
  <conditionalFormatting sqref="G31:H31">
    <cfRule type="cellIs" priority="84" dxfId="220" operator="equal" stopIfTrue="1">
      <formula>0</formula>
    </cfRule>
  </conditionalFormatting>
  <conditionalFormatting sqref="E33:F33">
    <cfRule type="cellIs" priority="83" dxfId="220" operator="equal" stopIfTrue="1">
      <formula>0</formula>
    </cfRule>
  </conditionalFormatting>
  <conditionalFormatting sqref="I33:J33">
    <cfRule type="cellIs" priority="82" dxfId="220" operator="equal" stopIfTrue="1">
      <formula>0</formula>
    </cfRule>
  </conditionalFormatting>
  <conditionalFormatting sqref="G33:H33">
    <cfRule type="cellIs" priority="81" dxfId="220" operator="equal" stopIfTrue="1">
      <formula>0</formula>
    </cfRule>
  </conditionalFormatting>
  <conditionalFormatting sqref="E21:F21">
    <cfRule type="cellIs" priority="80" dxfId="220" operator="equal" stopIfTrue="1">
      <formula>0</formula>
    </cfRule>
  </conditionalFormatting>
  <conditionalFormatting sqref="G21:H21">
    <cfRule type="cellIs" priority="79" dxfId="220" operator="equal" stopIfTrue="1">
      <formula>0</formula>
    </cfRule>
  </conditionalFormatting>
  <conditionalFormatting sqref="E25:F25">
    <cfRule type="cellIs" priority="78" dxfId="220" operator="equal" stopIfTrue="1">
      <formula>0</formula>
    </cfRule>
  </conditionalFormatting>
  <conditionalFormatting sqref="G25:H25">
    <cfRule type="cellIs" priority="77" dxfId="220" operator="equal" stopIfTrue="1">
      <formula>0</formula>
    </cfRule>
  </conditionalFormatting>
  <conditionalFormatting sqref="E34:F34">
    <cfRule type="cellIs" priority="76" dxfId="220" operator="equal" stopIfTrue="1">
      <formula>0</formula>
    </cfRule>
  </conditionalFormatting>
  <conditionalFormatting sqref="I34:J34">
    <cfRule type="cellIs" priority="75" dxfId="220" operator="equal" stopIfTrue="1">
      <formula>0</formula>
    </cfRule>
  </conditionalFormatting>
  <conditionalFormatting sqref="G34:H34">
    <cfRule type="cellIs" priority="74" dxfId="220" operator="equal" stopIfTrue="1">
      <formula>0</formula>
    </cfRule>
  </conditionalFormatting>
  <conditionalFormatting sqref="C5:D10 C35:D35 C12:D16 C18:D18 C20:D20 C28:D28 C22:D24">
    <cfRule type="cellIs" priority="73" dxfId="220" operator="equal" stopIfTrue="1">
      <formula>0</formula>
    </cfRule>
  </conditionalFormatting>
  <conditionalFormatting sqref="C11:D11">
    <cfRule type="cellIs" priority="72" dxfId="220" operator="equal" stopIfTrue="1">
      <formula>0</formula>
    </cfRule>
  </conditionalFormatting>
  <conditionalFormatting sqref="C17:D17">
    <cfRule type="cellIs" priority="71" dxfId="220" operator="equal" stopIfTrue="1">
      <formula>0</formula>
    </cfRule>
  </conditionalFormatting>
  <conditionalFormatting sqref="C19:D19">
    <cfRule type="cellIs" priority="70" dxfId="220" operator="equal" stopIfTrue="1">
      <formula>0</formula>
    </cfRule>
  </conditionalFormatting>
  <conditionalFormatting sqref="C26:D26">
    <cfRule type="cellIs" priority="69" dxfId="220" operator="equal" stopIfTrue="1">
      <formula>0</formula>
    </cfRule>
  </conditionalFormatting>
  <conditionalFormatting sqref="C27:D27">
    <cfRule type="cellIs" priority="68" dxfId="220" operator="equal" stopIfTrue="1">
      <formula>0</formula>
    </cfRule>
  </conditionalFormatting>
  <conditionalFormatting sqref="C29:D29">
    <cfRule type="cellIs" priority="67" dxfId="220" operator="equal" stopIfTrue="1">
      <formula>0</formula>
    </cfRule>
  </conditionalFormatting>
  <conditionalFormatting sqref="C30:D30">
    <cfRule type="cellIs" priority="66" dxfId="220" operator="equal" stopIfTrue="1">
      <formula>0</formula>
    </cfRule>
  </conditionalFormatting>
  <conditionalFormatting sqref="C31:D31">
    <cfRule type="cellIs" priority="65" dxfId="220" operator="equal" stopIfTrue="1">
      <formula>0</formula>
    </cfRule>
  </conditionalFormatting>
  <conditionalFormatting sqref="C33:D33">
    <cfRule type="cellIs" priority="64" dxfId="220" operator="equal" stopIfTrue="1">
      <formula>0</formula>
    </cfRule>
  </conditionalFormatting>
  <conditionalFormatting sqref="C21:D21">
    <cfRule type="cellIs" priority="63" dxfId="220" operator="equal" stopIfTrue="1">
      <formula>0</formula>
    </cfRule>
  </conditionalFormatting>
  <conditionalFormatting sqref="C25:D25">
    <cfRule type="cellIs" priority="62" dxfId="220" operator="equal" stopIfTrue="1">
      <formula>0</formula>
    </cfRule>
  </conditionalFormatting>
  <conditionalFormatting sqref="C34:D34">
    <cfRule type="cellIs" priority="61" dxfId="220" operator="equal" stopIfTrue="1">
      <formula>0</formula>
    </cfRule>
  </conditionalFormatting>
  <conditionalFormatting sqref="E36:L36 E37:J37">
    <cfRule type="cellIs" priority="60" dxfId="220" operator="equal" stopIfTrue="1">
      <formula>0</formula>
    </cfRule>
  </conditionalFormatting>
  <conditionalFormatting sqref="C36:D37">
    <cfRule type="cellIs" priority="59" dxfId="220" operator="equal" stopIfTrue="1">
      <formula>0</formula>
    </cfRule>
  </conditionalFormatting>
  <conditionalFormatting sqref="Q34">
    <cfRule type="cellIs" priority="1" dxfId="220" operator="equal" stopIfTrue="1">
      <formula>0</formula>
    </cfRule>
  </conditionalFormatting>
  <conditionalFormatting sqref="O12:P12">
    <cfRule type="cellIs" priority="58" dxfId="220" operator="equal" stopIfTrue="1">
      <formula>0</formula>
    </cfRule>
  </conditionalFormatting>
  <conditionalFormatting sqref="O32:P32">
    <cfRule type="cellIs" priority="57" dxfId="220" operator="equal" stopIfTrue="1">
      <formula>0</formula>
    </cfRule>
  </conditionalFormatting>
  <conditionalFormatting sqref="O5:P6">
    <cfRule type="cellIs" priority="56" dxfId="220" operator="equal" stopIfTrue="1">
      <formula>0</formula>
    </cfRule>
  </conditionalFormatting>
  <conditionalFormatting sqref="O7:P7">
    <cfRule type="cellIs" priority="55" dxfId="220" operator="equal" stopIfTrue="1">
      <formula>0</formula>
    </cfRule>
  </conditionalFormatting>
  <conditionalFormatting sqref="O9:P9">
    <cfRule type="cellIs" priority="54" dxfId="220" operator="equal" stopIfTrue="1">
      <formula>0</formula>
    </cfRule>
  </conditionalFormatting>
  <conditionalFormatting sqref="O10:P10">
    <cfRule type="cellIs" priority="53" dxfId="220" operator="equal" stopIfTrue="1">
      <formula>0</formula>
    </cfRule>
  </conditionalFormatting>
  <conditionalFormatting sqref="O13:P13">
    <cfRule type="cellIs" priority="52" dxfId="220" operator="equal" stopIfTrue="1">
      <formula>0</formula>
    </cfRule>
  </conditionalFormatting>
  <conditionalFormatting sqref="O14:P14">
    <cfRule type="cellIs" priority="51" dxfId="220" operator="equal" stopIfTrue="1">
      <formula>0</formula>
    </cfRule>
  </conditionalFormatting>
  <conditionalFormatting sqref="O15:P15">
    <cfRule type="cellIs" priority="50" dxfId="220" operator="equal" stopIfTrue="1">
      <formula>0</formula>
    </cfRule>
  </conditionalFormatting>
  <conditionalFormatting sqref="O16:P16">
    <cfRule type="cellIs" priority="49" dxfId="220" operator="equal" stopIfTrue="1">
      <formula>0</formula>
    </cfRule>
  </conditionalFormatting>
  <conditionalFormatting sqref="O17:P18">
    <cfRule type="cellIs" priority="48" dxfId="220" operator="equal" stopIfTrue="1">
      <formula>0</formula>
    </cfRule>
  </conditionalFormatting>
  <conditionalFormatting sqref="O20:P20">
    <cfRule type="cellIs" priority="47" dxfId="220" operator="equal" stopIfTrue="1">
      <formula>0</formula>
    </cfRule>
  </conditionalFormatting>
  <conditionalFormatting sqref="O22:P22">
    <cfRule type="cellIs" priority="46" dxfId="220" operator="equal" stopIfTrue="1">
      <formula>0</formula>
    </cfRule>
  </conditionalFormatting>
  <conditionalFormatting sqref="O23:P23">
    <cfRule type="cellIs" priority="45" dxfId="220" operator="equal" stopIfTrue="1">
      <formula>0</formula>
    </cfRule>
  </conditionalFormatting>
  <conditionalFormatting sqref="O24:P24">
    <cfRule type="cellIs" priority="44" dxfId="220" operator="equal" stopIfTrue="1">
      <formula>0</formula>
    </cfRule>
  </conditionalFormatting>
  <conditionalFormatting sqref="O28:P28">
    <cfRule type="cellIs" priority="43" dxfId="220" operator="equal" stopIfTrue="1">
      <formula>0</formula>
    </cfRule>
  </conditionalFormatting>
  <conditionalFormatting sqref="O35:P35">
    <cfRule type="cellIs" priority="42" dxfId="220" operator="equal" stopIfTrue="1">
      <formula>0</formula>
    </cfRule>
  </conditionalFormatting>
  <conditionalFormatting sqref="O11:P11">
    <cfRule type="cellIs" priority="41" dxfId="220" operator="equal" stopIfTrue="1">
      <formula>0</formula>
    </cfRule>
  </conditionalFormatting>
  <conditionalFormatting sqref="O8:P8">
    <cfRule type="cellIs" priority="40" dxfId="220" operator="equal" stopIfTrue="1">
      <formula>0</formula>
    </cfRule>
  </conditionalFormatting>
  <conditionalFormatting sqref="O19:P19">
    <cfRule type="cellIs" priority="39" dxfId="220" operator="equal" stopIfTrue="1">
      <formula>0</formula>
    </cfRule>
  </conditionalFormatting>
  <conditionalFormatting sqref="O26:P26">
    <cfRule type="cellIs" priority="38" dxfId="220" operator="equal" stopIfTrue="1">
      <formula>0</formula>
    </cfRule>
  </conditionalFormatting>
  <conditionalFormatting sqref="O27:P27">
    <cfRule type="cellIs" priority="37" dxfId="220" operator="equal" stopIfTrue="1">
      <formula>0</formula>
    </cfRule>
  </conditionalFormatting>
  <conditionalFormatting sqref="O29:P29">
    <cfRule type="cellIs" priority="36" dxfId="220" operator="equal" stopIfTrue="1">
      <formula>0</formula>
    </cfRule>
  </conditionalFormatting>
  <conditionalFormatting sqref="O30:P30">
    <cfRule type="cellIs" priority="35" dxfId="220" operator="equal" stopIfTrue="1">
      <formula>0</formula>
    </cfRule>
  </conditionalFormatting>
  <conditionalFormatting sqref="O31:P31">
    <cfRule type="cellIs" priority="34" dxfId="220" operator="equal" stopIfTrue="1">
      <formula>0</formula>
    </cfRule>
  </conditionalFormatting>
  <conditionalFormatting sqref="O33:P33">
    <cfRule type="cellIs" priority="33" dxfId="220" operator="equal" stopIfTrue="1">
      <formula>0</formula>
    </cfRule>
  </conditionalFormatting>
  <conditionalFormatting sqref="O21:P21">
    <cfRule type="cellIs" priority="32" dxfId="220" operator="equal" stopIfTrue="1">
      <formula>0</formula>
    </cfRule>
  </conditionalFormatting>
  <conditionalFormatting sqref="O25:P25">
    <cfRule type="cellIs" priority="31" dxfId="220" operator="equal" stopIfTrue="1">
      <formula>0</formula>
    </cfRule>
  </conditionalFormatting>
  <conditionalFormatting sqref="O34:P34">
    <cfRule type="cellIs" priority="30" dxfId="220" operator="equal" stopIfTrue="1">
      <formula>0</formula>
    </cfRule>
  </conditionalFormatting>
  <conditionalFormatting sqref="Q12">
    <cfRule type="cellIs" priority="29" dxfId="220" operator="equal" stopIfTrue="1">
      <formula>0</formula>
    </cfRule>
  </conditionalFormatting>
  <conditionalFormatting sqref="Q32">
    <cfRule type="cellIs" priority="28" dxfId="220" operator="equal" stopIfTrue="1">
      <formula>0</formula>
    </cfRule>
  </conditionalFormatting>
  <conditionalFormatting sqref="Q5:Q6">
    <cfRule type="cellIs" priority="27" dxfId="220" operator="equal" stopIfTrue="1">
      <formula>0</formula>
    </cfRule>
  </conditionalFormatting>
  <conditionalFormatting sqref="Q7">
    <cfRule type="cellIs" priority="26" dxfId="220" operator="equal" stopIfTrue="1">
      <formula>0</formula>
    </cfRule>
  </conditionalFormatting>
  <conditionalFormatting sqref="Q9">
    <cfRule type="cellIs" priority="25" dxfId="220" operator="equal" stopIfTrue="1">
      <formula>0</formula>
    </cfRule>
  </conditionalFormatting>
  <conditionalFormatting sqref="Q10">
    <cfRule type="cellIs" priority="24" dxfId="220" operator="equal" stopIfTrue="1">
      <formula>0</formula>
    </cfRule>
  </conditionalFormatting>
  <conditionalFormatting sqref="Q11">
    <cfRule type="cellIs" priority="23" dxfId="220" operator="equal" stopIfTrue="1">
      <formula>0</formula>
    </cfRule>
  </conditionalFormatting>
  <conditionalFormatting sqref="Q13">
    <cfRule type="cellIs" priority="22" dxfId="220" operator="equal" stopIfTrue="1">
      <formula>0</formula>
    </cfRule>
  </conditionalFormatting>
  <conditionalFormatting sqref="Q14">
    <cfRule type="cellIs" priority="21" dxfId="220" operator="equal" stopIfTrue="1">
      <formula>0</formula>
    </cfRule>
  </conditionalFormatting>
  <conditionalFormatting sqref="Q15">
    <cfRule type="cellIs" priority="20" dxfId="220" operator="equal" stopIfTrue="1">
      <formula>0</formula>
    </cfRule>
  </conditionalFormatting>
  <conditionalFormatting sqref="Q16">
    <cfRule type="cellIs" priority="19" dxfId="220" operator="equal" stopIfTrue="1">
      <formula>0</formula>
    </cfRule>
  </conditionalFormatting>
  <conditionalFormatting sqref="Q17:Q18">
    <cfRule type="cellIs" priority="18" dxfId="220" operator="equal" stopIfTrue="1">
      <formula>0</formula>
    </cfRule>
  </conditionalFormatting>
  <conditionalFormatting sqref="Q20">
    <cfRule type="cellIs" priority="17" dxfId="220" operator="equal" stopIfTrue="1">
      <formula>0</formula>
    </cfRule>
  </conditionalFormatting>
  <conditionalFormatting sqref="Q22">
    <cfRule type="cellIs" priority="16" dxfId="220" operator="equal" stopIfTrue="1">
      <formula>0</formula>
    </cfRule>
  </conditionalFormatting>
  <conditionalFormatting sqref="Q23">
    <cfRule type="cellIs" priority="15" dxfId="220" operator="equal" stopIfTrue="1">
      <formula>0</formula>
    </cfRule>
  </conditionalFormatting>
  <conditionalFormatting sqref="Q24">
    <cfRule type="cellIs" priority="14" dxfId="220" operator="equal" stopIfTrue="1">
      <formula>0</formula>
    </cfRule>
  </conditionalFormatting>
  <conditionalFormatting sqref="Q28">
    <cfRule type="cellIs" priority="13" dxfId="220" operator="equal" stopIfTrue="1">
      <formula>0</formula>
    </cfRule>
  </conditionalFormatting>
  <conditionalFormatting sqref="Q35">
    <cfRule type="cellIs" priority="12" dxfId="220" operator="equal" stopIfTrue="1">
      <formula>0</formula>
    </cfRule>
  </conditionalFormatting>
  <conditionalFormatting sqref="Q8">
    <cfRule type="cellIs" priority="11" dxfId="220" operator="equal" stopIfTrue="1">
      <formula>0</formula>
    </cfRule>
  </conditionalFormatting>
  <conditionalFormatting sqref="Q19">
    <cfRule type="cellIs" priority="10" dxfId="220" operator="equal" stopIfTrue="1">
      <formula>0</formula>
    </cfRule>
  </conditionalFormatting>
  <conditionalFormatting sqref="Q26">
    <cfRule type="cellIs" priority="9" dxfId="220" operator="equal" stopIfTrue="1">
      <formula>0</formula>
    </cfRule>
  </conditionalFormatting>
  <conditionalFormatting sqref="Q27">
    <cfRule type="cellIs" priority="8" dxfId="220" operator="equal" stopIfTrue="1">
      <formula>0</formula>
    </cfRule>
  </conditionalFormatting>
  <conditionalFormatting sqref="Q29">
    <cfRule type="cellIs" priority="7" dxfId="220" operator="equal" stopIfTrue="1">
      <formula>0</formula>
    </cfRule>
  </conditionalFormatting>
  <conditionalFormatting sqref="Q30">
    <cfRule type="cellIs" priority="6" dxfId="220" operator="equal" stopIfTrue="1">
      <formula>0</formula>
    </cfRule>
  </conditionalFormatting>
  <conditionalFormatting sqref="Q31">
    <cfRule type="cellIs" priority="5" dxfId="220" operator="equal" stopIfTrue="1">
      <formula>0</formula>
    </cfRule>
  </conditionalFormatting>
  <conditionalFormatting sqref="Q33">
    <cfRule type="cellIs" priority="4" dxfId="220" operator="equal" stopIfTrue="1">
      <formula>0</formula>
    </cfRule>
  </conditionalFormatting>
  <conditionalFormatting sqref="Q21">
    <cfRule type="cellIs" priority="3" dxfId="220" operator="equal" stopIfTrue="1">
      <formula>0</formula>
    </cfRule>
  </conditionalFormatting>
  <conditionalFormatting sqref="Q25">
    <cfRule type="cellIs" priority="2" dxfId="220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40" max="29" man="1"/>
  </rowBreaks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F25"/>
  <sheetViews>
    <sheetView tabSelected="1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5.875" style="49" customWidth="1"/>
    <col min="2" max="2" width="9.00390625" style="49" customWidth="1"/>
    <col min="3" max="3" width="4.875" style="49" customWidth="1"/>
    <col min="4" max="4" width="6.375" style="49" customWidth="1"/>
    <col min="5" max="5" width="5.25390625" style="49" customWidth="1"/>
    <col min="6" max="6" width="6.125" style="49" customWidth="1"/>
    <col min="7" max="7" width="4.75390625" style="49" customWidth="1"/>
    <col min="8" max="8" width="7.625" style="49" customWidth="1"/>
    <col min="9" max="9" width="3.625" style="49" customWidth="1"/>
    <col min="10" max="10" width="6.125" style="49" customWidth="1"/>
    <col min="11" max="11" width="6.25390625" style="49" customWidth="1"/>
    <col min="12" max="12" width="7.75390625" style="49" customWidth="1"/>
    <col min="13" max="13" width="4.875" style="49" customWidth="1"/>
    <col min="14" max="14" width="7.125" style="49" customWidth="1"/>
    <col min="15" max="15" width="4.75390625" style="49" customWidth="1"/>
    <col min="16" max="16" width="6.625" style="49" customWidth="1"/>
    <col min="17" max="17" width="5.125" style="49" customWidth="1"/>
    <col min="18" max="18" width="7.00390625" style="49" customWidth="1"/>
    <col min="19" max="19" width="4.875" style="49" customWidth="1"/>
    <col min="20" max="20" width="7.25390625" style="49" customWidth="1"/>
    <col min="21" max="21" width="4.875" style="49" customWidth="1"/>
    <col min="22" max="22" width="6.875" style="49" customWidth="1"/>
    <col min="23" max="23" width="6.125" style="49" customWidth="1"/>
    <col min="24" max="24" width="7.625" style="49" customWidth="1"/>
    <col min="25" max="25" width="5.25390625" style="49" customWidth="1"/>
    <col min="26" max="26" width="6.625" style="49" customWidth="1"/>
    <col min="27" max="27" width="4.625" style="49" customWidth="1"/>
    <col min="28" max="28" width="6.75390625" style="49" customWidth="1"/>
    <col min="29" max="29" width="4.875" style="49" customWidth="1"/>
    <col min="30" max="30" width="7.375" style="49" customWidth="1"/>
    <col min="31" max="31" width="7.125" style="50" customWidth="1"/>
    <col min="32" max="32" width="9.125" style="50" customWidth="1"/>
    <col min="33" max="16384" width="9.125" style="49" customWidth="1"/>
  </cols>
  <sheetData>
    <row r="1" ht="22.5" customHeight="1">
      <c r="AB1" s="53" t="s">
        <v>48</v>
      </c>
    </row>
    <row r="2" ht="15.75">
      <c r="AB2" s="54" t="s">
        <v>46</v>
      </c>
    </row>
    <row r="3" ht="15.75">
      <c r="AB3" s="54" t="s">
        <v>47</v>
      </c>
    </row>
    <row r="4" spans="28:32" s="66" customFormat="1" ht="15.75">
      <c r="AB4" s="67" t="s">
        <v>49</v>
      </c>
      <c r="AE4" s="68"/>
      <c r="AF4" s="68"/>
    </row>
    <row r="5" spans="1:32" ht="56.25" customHeight="1">
      <c r="A5" s="292" t="s">
        <v>73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</row>
    <row r="6" spans="1:32" s="50" customFormat="1" ht="21" customHeight="1">
      <c r="A6" s="293" t="s">
        <v>76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</row>
    <row r="7" spans="1:32" s="50" customFormat="1" ht="33.75" customHeight="1">
      <c r="A7" s="294" t="s">
        <v>50</v>
      </c>
      <c r="B7" s="294" t="s">
        <v>67</v>
      </c>
      <c r="C7" s="296" t="s">
        <v>1</v>
      </c>
      <c r="D7" s="297"/>
      <c r="E7" s="296" t="s">
        <v>4</v>
      </c>
      <c r="F7" s="297"/>
      <c r="G7" s="296" t="s">
        <v>5</v>
      </c>
      <c r="H7" s="297"/>
      <c r="I7" s="296" t="s">
        <v>6</v>
      </c>
      <c r="J7" s="297"/>
      <c r="K7" s="298" t="s">
        <v>51</v>
      </c>
      <c r="L7" s="299"/>
      <c r="M7" s="296" t="s">
        <v>9</v>
      </c>
      <c r="N7" s="297"/>
      <c r="O7" s="296" t="s">
        <v>10</v>
      </c>
      <c r="P7" s="297"/>
      <c r="Q7" s="296" t="s">
        <v>11</v>
      </c>
      <c r="R7" s="297"/>
      <c r="S7" s="296" t="s">
        <v>12</v>
      </c>
      <c r="T7" s="297"/>
      <c r="U7" s="296" t="s">
        <v>13</v>
      </c>
      <c r="V7" s="297"/>
      <c r="W7" s="298" t="s">
        <v>52</v>
      </c>
      <c r="X7" s="299"/>
      <c r="Y7" s="296" t="s">
        <v>14</v>
      </c>
      <c r="Z7" s="297"/>
      <c r="AA7" s="296" t="s">
        <v>15</v>
      </c>
      <c r="AB7" s="297"/>
      <c r="AC7" s="298" t="s">
        <v>53</v>
      </c>
      <c r="AD7" s="299"/>
      <c r="AE7" s="300" t="s">
        <v>54</v>
      </c>
      <c r="AF7" s="301"/>
    </row>
    <row r="8" spans="1:32" ht="120.75" customHeight="1">
      <c r="A8" s="295"/>
      <c r="B8" s="295"/>
      <c r="C8" s="51" t="s">
        <v>55</v>
      </c>
      <c r="D8" s="51" t="s">
        <v>58</v>
      </c>
      <c r="E8" s="51" t="s">
        <v>55</v>
      </c>
      <c r="F8" s="51" t="s">
        <v>58</v>
      </c>
      <c r="G8" s="51" t="s">
        <v>55</v>
      </c>
      <c r="H8" s="51" t="s">
        <v>58</v>
      </c>
      <c r="I8" s="51" t="s">
        <v>55</v>
      </c>
      <c r="J8" s="51" t="s">
        <v>58</v>
      </c>
      <c r="K8" s="51" t="s">
        <v>55</v>
      </c>
      <c r="L8" s="51" t="s">
        <v>58</v>
      </c>
      <c r="M8" s="51" t="s">
        <v>55</v>
      </c>
      <c r="N8" s="51" t="s">
        <v>58</v>
      </c>
      <c r="O8" s="51" t="s">
        <v>55</v>
      </c>
      <c r="P8" s="51" t="s">
        <v>58</v>
      </c>
      <c r="Q8" s="51" t="s">
        <v>55</v>
      </c>
      <c r="R8" s="51" t="s">
        <v>58</v>
      </c>
      <c r="S8" s="51" t="s">
        <v>55</v>
      </c>
      <c r="T8" s="51" t="s">
        <v>58</v>
      </c>
      <c r="U8" s="51" t="s">
        <v>55</v>
      </c>
      <c r="V8" s="51" t="s">
        <v>58</v>
      </c>
      <c r="W8" s="51" t="s">
        <v>55</v>
      </c>
      <c r="X8" s="51" t="s">
        <v>58</v>
      </c>
      <c r="Y8" s="51" t="s">
        <v>55</v>
      </c>
      <c r="Z8" s="51" t="s">
        <v>58</v>
      </c>
      <c r="AA8" s="51" t="s">
        <v>55</v>
      </c>
      <c r="AB8" s="51" t="s">
        <v>58</v>
      </c>
      <c r="AC8" s="51" t="s">
        <v>55</v>
      </c>
      <c r="AD8" s="51" t="s">
        <v>58</v>
      </c>
      <c r="AE8" s="51" t="s">
        <v>55</v>
      </c>
      <c r="AF8" s="51" t="s">
        <v>58</v>
      </c>
    </row>
    <row r="9" spans="1:32" ht="15.75">
      <c r="A9" s="228">
        <v>1</v>
      </c>
      <c r="B9" s="214">
        <v>19</v>
      </c>
      <c r="C9" s="86">
        <v>1</v>
      </c>
      <c r="D9" s="86">
        <v>2</v>
      </c>
      <c r="E9" s="86">
        <v>1</v>
      </c>
      <c r="F9" s="86">
        <v>2</v>
      </c>
      <c r="G9" s="86">
        <v>1</v>
      </c>
      <c r="H9" s="86">
        <v>3</v>
      </c>
      <c r="I9" s="86">
        <v>1</v>
      </c>
      <c r="J9" s="86">
        <v>1</v>
      </c>
      <c r="K9" s="204">
        <f>C9+E9+G9+I9</f>
        <v>4</v>
      </c>
      <c r="L9" s="204">
        <f>D9+F9+H9+J9</f>
        <v>8</v>
      </c>
      <c r="M9" s="86">
        <v>1</v>
      </c>
      <c r="N9" s="86">
        <v>2</v>
      </c>
      <c r="O9" s="86">
        <v>1</v>
      </c>
      <c r="P9" s="86">
        <v>2</v>
      </c>
      <c r="Q9" s="86"/>
      <c r="R9" s="86"/>
      <c r="S9" s="86">
        <v>1</v>
      </c>
      <c r="T9" s="86">
        <v>2</v>
      </c>
      <c r="U9" s="86"/>
      <c r="V9" s="86"/>
      <c r="W9" s="205">
        <f>M9+O9+Q9+S9+U9</f>
        <v>3</v>
      </c>
      <c r="X9" s="205">
        <f>N9+P9+R9+T9+V9</f>
        <v>6</v>
      </c>
      <c r="Y9" s="86"/>
      <c r="Z9" s="86"/>
      <c r="AA9" s="86"/>
      <c r="AB9" s="86"/>
      <c r="AC9" s="87">
        <f>Y9+AA9</f>
        <v>0</v>
      </c>
      <c r="AD9" s="87">
        <f>Z9+AB9</f>
        <v>0</v>
      </c>
      <c r="AE9" s="206">
        <f aca="true" t="shared" si="0" ref="AE9:AF18">SUM(K9,W9,AC9)</f>
        <v>7</v>
      </c>
      <c r="AF9" s="206">
        <f t="shared" si="0"/>
        <v>14</v>
      </c>
    </row>
    <row r="10" spans="1:32" ht="15.75">
      <c r="A10" s="228">
        <v>2</v>
      </c>
      <c r="B10" s="214">
        <v>25</v>
      </c>
      <c r="C10" s="75"/>
      <c r="D10" s="75"/>
      <c r="E10" s="75"/>
      <c r="F10" s="75"/>
      <c r="G10" s="86"/>
      <c r="H10" s="86"/>
      <c r="I10" s="73"/>
      <c r="J10" s="73"/>
      <c r="K10" s="74">
        <f>C10+E10+G10+I10</f>
        <v>0</v>
      </c>
      <c r="L10" s="74">
        <f>D10+F10+H10+J10</f>
        <v>0</v>
      </c>
      <c r="M10" s="73">
        <v>1</v>
      </c>
      <c r="N10" s="73">
        <v>2</v>
      </c>
      <c r="O10" s="73">
        <v>1</v>
      </c>
      <c r="P10" s="73">
        <v>1</v>
      </c>
      <c r="Q10" s="73"/>
      <c r="R10" s="73"/>
      <c r="S10" s="73"/>
      <c r="T10" s="73"/>
      <c r="U10" s="73"/>
      <c r="V10" s="73"/>
      <c r="W10" s="205">
        <f>M10+O10+Q10+S10+U10</f>
        <v>2</v>
      </c>
      <c r="X10" s="205">
        <f>N10+P10+R10+T10+V10</f>
        <v>3</v>
      </c>
      <c r="Y10" s="73"/>
      <c r="Z10" s="73"/>
      <c r="AA10" s="73"/>
      <c r="AB10" s="73"/>
      <c r="AC10" s="87">
        <f>Y10+AA10</f>
        <v>0</v>
      </c>
      <c r="AD10" s="87">
        <f>Z10+AB10</f>
        <v>0</v>
      </c>
      <c r="AE10" s="206">
        <f t="shared" si="0"/>
        <v>2</v>
      </c>
      <c r="AF10" s="206">
        <f t="shared" si="0"/>
        <v>3</v>
      </c>
    </row>
    <row r="11" spans="1:32" s="52" customFormat="1" ht="15.75" customHeight="1">
      <c r="A11" s="228">
        <v>3</v>
      </c>
      <c r="B11" s="204">
        <v>31</v>
      </c>
      <c r="C11" s="73"/>
      <c r="D11" s="73"/>
      <c r="E11" s="73">
        <v>1</v>
      </c>
      <c r="F11" s="73">
        <v>2</v>
      </c>
      <c r="G11" s="73">
        <v>1</v>
      </c>
      <c r="H11" s="73">
        <v>1</v>
      </c>
      <c r="I11" s="73">
        <v>1</v>
      </c>
      <c r="J11" s="73">
        <v>1</v>
      </c>
      <c r="K11" s="74">
        <f aca="true" t="shared" si="1" ref="K11:L19">C11+E11+G11+I11</f>
        <v>3</v>
      </c>
      <c r="L11" s="74">
        <f t="shared" si="1"/>
        <v>4</v>
      </c>
      <c r="M11" s="73">
        <v>1</v>
      </c>
      <c r="N11" s="73">
        <v>1</v>
      </c>
      <c r="O11" s="73">
        <v>1</v>
      </c>
      <c r="P11" s="73">
        <v>2</v>
      </c>
      <c r="Q11" s="73">
        <v>1</v>
      </c>
      <c r="R11" s="73">
        <v>1</v>
      </c>
      <c r="S11" s="73"/>
      <c r="T11" s="73"/>
      <c r="U11" s="73"/>
      <c r="V11" s="73"/>
      <c r="W11" s="205">
        <f aca="true" t="shared" si="2" ref="W11:X19">M11+O11+Q11+S11+U11</f>
        <v>3</v>
      </c>
      <c r="X11" s="205">
        <f t="shared" si="2"/>
        <v>4</v>
      </c>
      <c r="Y11" s="73"/>
      <c r="Z11" s="73"/>
      <c r="AA11" s="73"/>
      <c r="AB11" s="73"/>
      <c r="AC11" s="87">
        <f aca="true" t="shared" si="3" ref="AC11:AD18">Y11+AA11</f>
        <v>0</v>
      </c>
      <c r="AD11" s="87">
        <f t="shared" si="3"/>
        <v>0</v>
      </c>
      <c r="AE11" s="206">
        <f t="shared" si="0"/>
        <v>6</v>
      </c>
      <c r="AF11" s="206">
        <f t="shared" si="0"/>
        <v>8</v>
      </c>
    </row>
    <row r="12" spans="1:32" s="52" customFormat="1" ht="15.75" customHeight="1">
      <c r="A12" s="228">
        <v>4</v>
      </c>
      <c r="B12" s="204">
        <v>56</v>
      </c>
      <c r="C12" s="73"/>
      <c r="D12" s="73"/>
      <c r="E12" s="73"/>
      <c r="F12" s="73"/>
      <c r="G12" s="73"/>
      <c r="H12" s="73"/>
      <c r="I12" s="86"/>
      <c r="J12" s="86"/>
      <c r="K12" s="74">
        <f t="shared" si="1"/>
        <v>0</v>
      </c>
      <c r="L12" s="74">
        <f t="shared" si="1"/>
        <v>0</v>
      </c>
      <c r="M12" s="73"/>
      <c r="N12" s="73"/>
      <c r="O12" s="73">
        <v>1</v>
      </c>
      <c r="P12" s="73">
        <v>1</v>
      </c>
      <c r="Q12" s="73"/>
      <c r="R12" s="73"/>
      <c r="S12" s="73"/>
      <c r="T12" s="73"/>
      <c r="U12" s="73"/>
      <c r="V12" s="73"/>
      <c r="W12" s="205">
        <f t="shared" si="2"/>
        <v>1</v>
      </c>
      <c r="X12" s="205">
        <f t="shared" si="2"/>
        <v>1</v>
      </c>
      <c r="Y12" s="73"/>
      <c r="Z12" s="73"/>
      <c r="AA12" s="73"/>
      <c r="AB12" s="73"/>
      <c r="AC12" s="87">
        <f t="shared" si="3"/>
        <v>0</v>
      </c>
      <c r="AD12" s="87">
        <f t="shared" si="3"/>
        <v>0</v>
      </c>
      <c r="AE12" s="206">
        <f t="shared" si="0"/>
        <v>1</v>
      </c>
      <c r="AF12" s="206">
        <f t="shared" si="0"/>
        <v>1</v>
      </c>
    </row>
    <row r="13" spans="1:32" s="52" customFormat="1" ht="15.75" customHeight="1">
      <c r="A13" s="228">
        <v>5</v>
      </c>
      <c r="B13" s="204">
        <v>58</v>
      </c>
      <c r="C13" s="76">
        <v>2</v>
      </c>
      <c r="D13" s="76">
        <v>3</v>
      </c>
      <c r="E13" s="86">
        <v>2</v>
      </c>
      <c r="F13" s="86">
        <v>3</v>
      </c>
      <c r="G13" s="86">
        <v>1</v>
      </c>
      <c r="H13" s="86">
        <v>3</v>
      </c>
      <c r="I13" s="86">
        <v>2</v>
      </c>
      <c r="J13" s="86">
        <v>3</v>
      </c>
      <c r="K13" s="81">
        <f>C13+E13+G13+I13</f>
        <v>7</v>
      </c>
      <c r="L13" s="81">
        <f>D13+F13+H13+J13</f>
        <v>12</v>
      </c>
      <c r="M13" s="76">
        <v>1</v>
      </c>
      <c r="N13" s="76">
        <v>1</v>
      </c>
      <c r="O13" s="76">
        <v>1</v>
      </c>
      <c r="P13" s="76">
        <v>4</v>
      </c>
      <c r="Q13" s="76">
        <v>1</v>
      </c>
      <c r="R13" s="76">
        <v>1</v>
      </c>
      <c r="S13" s="76"/>
      <c r="T13" s="76"/>
      <c r="U13" s="76"/>
      <c r="V13" s="76"/>
      <c r="W13" s="205">
        <f>M13+O13+Q13+S13+U13</f>
        <v>3</v>
      </c>
      <c r="X13" s="205">
        <f>N13+P13+R13+T13+V13</f>
        <v>6</v>
      </c>
      <c r="Y13" s="76"/>
      <c r="Z13" s="76"/>
      <c r="AA13" s="76"/>
      <c r="AB13" s="76"/>
      <c r="AC13" s="87">
        <f>Y13+AA13</f>
        <v>0</v>
      </c>
      <c r="AD13" s="87">
        <f>Z13+AB13</f>
        <v>0</v>
      </c>
      <c r="AE13" s="206">
        <f t="shared" si="0"/>
        <v>10</v>
      </c>
      <c r="AF13" s="206">
        <f t="shared" si="0"/>
        <v>18</v>
      </c>
    </row>
    <row r="14" spans="1:32" s="52" customFormat="1" ht="15.75" customHeight="1">
      <c r="A14" s="228">
        <v>6</v>
      </c>
      <c r="B14" s="204">
        <v>97</v>
      </c>
      <c r="C14" s="73">
        <v>1</v>
      </c>
      <c r="D14" s="73">
        <v>1</v>
      </c>
      <c r="E14" s="73">
        <v>1</v>
      </c>
      <c r="F14" s="73">
        <v>1</v>
      </c>
      <c r="G14" s="73"/>
      <c r="H14" s="73"/>
      <c r="I14" s="73">
        <v>1</v>
      </c>
      <c r="J14" s="73">
        <v>2</v>
      </c>
      <c r="K14" s="74">
        <f t="shared" si="1"/>
        <v>3</v>
      </c>
      <c r="L14" s="74">
        <f t="shared" si="1"/>
        <v>4</v>
      </c>
      <c r="M14" s="73">
        <v>1</v>
      </c>
      <c r="N14" s="73">
        <v>1</v>
      </c>
      <c r="O14" s="73">
        <v>1</v>
      </c>
      <c r="P14" s="73">
        <v>1</v>
      </c>
      <c r="Q14" s="73">
        <v>1</v>
      </c>
      <c r="R14" s="73">
        <v>2</v>
      </c>
      <c r="S14" s="73"/>
      <c r="T14" s="73"/>
      <c r="U14" s="73">
        <v>1</v>
      </c>
      <c r="V14" s="73">
        <v>1</v>
      </c>
      <c r="W14" s="205">
        <f t="shared" si="2"/>
        <v>4</v>
      </c>
      <c r="X14" s="205">
        <f t="shared" si="2"/>
        <v>5</v>
      </c>
      <c r="Y14" s="73"/>
      <c r="Z14" s="73"/>
      <c r="AA14" s="73"/>
      <c r="AB14" s="73"/>
      <c r="AC14" s="87">
        <f t="shared" si="3"/>
        <v>0</v>
      </c>
      <c r="AD14" s="87">
        <f t="shared" si="3"/>
        <v>0</v>
      </c>
      <c r="AE14" s="206">
        <f t="shared" si="0"/>
        <v>7</v>
      </c>
      <c r="AF14" s="206">
        <f t="shared" si="0"/>
        <v>9</v>
      </c>
    </row>
    <row r="15" spans="1:32" s="52" customFormat="1" ht="15.75" customHeight="1">
      <c r="A15" s="228">
        <v>7</v>
      </c>
      <c r="B15" s="204">
        <v>124</v>
      </c>
      <c r="C15" s="73">
        <v>1</v>
      </c>
      <c r="D15" s="73">
        <v>3</v>
      </c>
      <c r="E15" s="73"/>
      <c r="F15" s="73"/>
      <c r="G15" s="73">
        <v>1</v>
      </c>
      <c r="H15" s="73">
        <v>4</v>
      </c>
      <c r="I15" s="73">
        <v>2</v>
      </c>
      <c r="J15" s="73">
        <v>4</v>
      </c>
      <c r="K15" s="74">
        <f t="shared" si="1"/>
        <v>4</v>
      </c>
      <c r="L15" s="74">
        <f t="shared" si="1"/>
        <v>11</v>
      </c>
      <c r="M15" s="73">
        <v>1</v>
      </c>
      <c r="N15" s="73">
        <v>2</v>
      </c>
      <c r="O15" s="73">
        <v>1</v>
      </c>
      <c r="P15" s="73">
        <v>2</v>
      </c>
      <c r="Q15" s="73">
        <v>1</v>
      </c>
      <c r="R15" s="73">
        <v>2</v>
      </c>
      <c r="S15" s="73">
        <v>2</v>
      </c>
      <c r="T15" s="73">
        <v>5</v>
      </c>
      <c r="U15" s="73">
        <v>1</v>
      </c>
      <c r="V15" s="73">
        <v>2</v>
      </c>
      <c r="W15" s="205">
        <f t="shared" si="2"/>
        <v>6</v>
      </c>
      <c r="X15" s="205">
        <f t="shared" si="2"/>
        <v>13</v>
      </c>
      <c r="Y15" s="73"/>
      <c r="Z15" s="73"/>
      <c r="AA15" s="73">
        <v>1</v>
      </c>
      <c r="AB15" s="73">
        <v>1</v>
      </c>
      <c r="AC15" s="87">
        <f t="shared" si="3"/>
        <v>1</v>
      </c>
      <c r="AD15" s="87">
        <f t="shared" si="3"/>
        <v>1</v>
      </c>
      <c r="AE15" s="206">
        <f t="shared" si="0"/>
        <v>11</v>
      </c>
      <c r="AF15" s="206">
        <f t="shared" si="0"/>
        <v>25</v>
      </c>
    </row>
    <row r="16" spans="1:32" s="52" customFormat="1" ht="15.75" customHeight="1">
      <c r="A16" s="228">
        <v>8</v>
      </c>
      <c r="B16" s="204">
        <v>128</v>
      </c>
      <c r="C16" s="73"/>
      <c r="D16" s="73"/>
      <c r="E16" s="73"/>
      <c r="F16" s="73"/>
      <c r="G16" s="73"/>
      <c r="H16" s="73"/>
      <c r="I16" s="73"/>
      <c r="J16" s="73"/>
      <c r="K16" s="74">
        <f>C16+E16+G16+I16</f>
        <v>0</v>
      </c>
      <c r="L16" s="74">
        <f>D16+F16+H16+J16</f>
        <v>0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205">
        <f>M16+O16+Q16+S16+U16</f>
        <v>0</v>
      </c>
      <c r="X16" s="205">
        <f>N16+P16+R16+T16+V16</f>
        <v>0</v>
      </c>
      <c r="Y16" s="73">
        <v>1</v>
      </c>
      <c r="Z16" s="73">
        <v>1</v>
      </c>
      <c r="AA16" s="73"/>
      <c r="AB16" s="73"/>
      <c r="AC16" s="87">
        <f>Y16+AA16</f>
        <v>1</v>
      </c>
      <c r="AD16" s="87">
        <f>Z16+AB16</f>
        <v>1</v>
      </c>
      <c r="AE16" s="206">
        <f>SUM(K16,W16,AC16)</f>
        <v>1</v>
      </c>
      <c r="AF16" s="206">
        <f>SUM(L16,X16,AD16)</f>
        <v>1</v>
      </c>
    </row>
    <row r="17" spans="1:32" s="52" customFormat="1" ht="15.75" customHeight="1">
      <c r="A17" s="228">
        <v>9</v>
      </c>
      <c r="B17" s="204">
        <v>138</v>
      </c>
      <c r="C17" s="72">
        <v>0</v>
      </c>
      <c r="D17" s="72">
        <v>0</v>
      </c>
      <c r="E17" s="72">
        <v>0</v>
      </c>
      <c r="F17" s="72">
        <v>0</v>
      </c>
      <c r="G17" s="72">
        <v>2</v>
      </c>
      <c r="H17" s="72">
        <v>6</v>
      </c>
      <c r="I17" s="72">
        <v>1</v>
      </c>
      <c r="J17" s="72">
        <v>2</v>
      </c>
      <c r="K17" s="74">
        <f t="shared" si="1"/>
        <v>3</v>
      </c>
      <c r="L17" s="74">
        <f t="shared" si="1"/>
        <v>8</v>
      </c>
      <c r="M17" s="72">
        <v>0</v>
      </c>
      <c r="N17" s="72">
        <v>0</v>
      </c>
      <c r="O17" s="72">
        <v>1</v>
      </c>
      <c r="P17" s="72">
        <v>2</v>
      </c>
      <c r="Q17" s="72">
        <v>1</v>
      </c>
      <c r="R17" s="72">
        <v>2</v>
      </c>
      <c r="S17" s="72">
        <v>0</v>
      </c>
      <c r="T17" s="72">
        <v>0</v>
      </c>
      <c r="U17" s="72">
        <v>0</v>
      </c>
      <c r="V17" s="72">
        <v>0</v>
      </c>
      <c r="W17" s="205">
        <f t="shared" si="2"/>
        <v>2</v>
      </c>
      <c r="X17" s="205">
        <f t="shared" si="2"/>
        <v>4</v>
      </c>
      <c r="Y17" s="72"/>
      <c r="Z17" s="72"/>
      <c r="AA17" s="72"/>
      <c r="AB17" s="72"/>
      <c r="AC17" s="87">
        <f t="shared" si="3"/>
        <v>0</v>
      </c>
      <c r="AD17" s="87">
        <f t="shared" si="3"/>
        <v>0</v>
      </c>
      <c r="AE17" s="206">
        <f t="shared" si="0"/>
        <v>5</v>
      </c>
      <c r="AF17" s="206">
        <f t="shared" si="0"/>
        <v>12</v>
      </c>
    </row>
    <row r="18" spans="1:32" s="52" customFormat="1" ht="15.75" customHeight="1">
      <c r="A18" s="228">
        <v>10</v>
      </c>
      <c r="B18" s="204">
        <v>139</v>
      </c>
      <c r="C18" s="71">
        <v>1</v>
      </c>
      <c r="D18" s="71">
        <v>2</v>
      </c>
      <c r="E18" s="71"/>
      <c r="F18" s="71"/>
      <c r="G18" s="71"/>
      <c r="H18" s="71"/>
      <c r="I18" s="71">
        <v>1</v>
      </c>
      <c r="J18" s="71">
        <v>2</v>
      </c>
      <c r="K18" s="74">
        <f t="shared" si="1"/>
        <v>2</v>
      </c>
      <c r="L18" s="74">
        <f t="shared" si="1"/>
        <v>4</v>
      </c>
      <c r="M18" s="72"/>
      <c r="N18" s="72"/>
      <c r="O18" s="72"/>
      <c r="P18" s="72"/>
      <c r="Q18" s="72">
        <v>1</v>
      </c>
      <c r="R18" s="72">
        <v>1</v>
      </c>
      <c r="S18" s="72"/>
      <c r="T18" s="72"/>
      <c r="U18" s="72"/>
      <c r="V18" s="72"/>
      <c r="W18" s="205">
        <f t="shared" si="2"/>
        <v>1</v>
      </c>
      <c r="X18" s="205">
        <f t="shared" si="2"/>
        <v>1</v>
      </c>
      <c r="Y18" s="72"/>
      <c r="Z18" s="72"/>
      <c r="AA18" s="72"/>
      <c r="AB18" s="72"/>
      <c r="AC18" s="87">
        <f t="shared" si="3"/>
        <v>0</v>
      </c>
      <c r="AD18" s="87">
        <f t="shared" si="3"/>
        <v>0</v>
      </c>
      <c r="AE18" s="206">
        <f t="shared" si="0"/>
        <v>3</v>
      </c>
      <c r="AF18" s="206">
        <f t="shared" si="0"/>
        <v>5</v>
      </c>
    </row>
    <row r="19" spans="1:32" s="52" customFormat="1" ht="15.75" customHeight="1">
      <c r="A19" s="228">
        <v>11</v>
      </c>
      <c r="B19" s="204">
        <v>167</v>
      </c>
      <c r="C19" s="71">
        <v>1</v>
      </c>
      <c r="D19" s="71">
        <v>2</v>
      </c>
      <c r="E19" s="71">
        <v>1</v>
      </c>
      <c r="F19" s="71">
        <v>1</v>
      </c>
      <c r="G19" s="71">
        <v>1</v>
      </c>
      <c r="H19" s="71">
        <v>2</v>
      </c>
      <c r="I19" s="71">
        <v>0</v>
      </c>
      <c r="J19" s="71">
        <v>0</v>
      </c>
      <c r="K19" s="74">
        <f t="shared" si="1"/>
        <v>3</v>
      </c>
      <c r="L19" s="74">
        <f t="shared" si="1"/>
        <v>5</v>
      </c>
      <c r="M19" s="72">
        <v>1</v>
      </c>
      <c r="N19" s="72">
        <v>1</v>
      </c>
      <c r="O19" s="72">
        <v>0</v>
      </c>
      <c r="P19" s="72">
        <v>0</v>
      </c>
      <c r="Q19" s="72">
        <v>0</v>
      </c>
      <c r="R19" s="72">
        <v>0</v>
      </c>
      <c r="S19" s="72"/>
      <c r="T19" s="72"/>
      <c r="U19" s="72">
        <v>1</v>
      </c>
      <c r="V19" s="72">
        <v>1</v>
      </c>
      <c r="W19" s="205">
        <f t="shared" si="2"/>
        <v>2</v>
      </c>
      <c r="X19" s="205">
        <f t="shared" si="2"/>
        <v>2</v>
      </c>
      <c r="Y19" s="72"/>
      <c r="Z19" s="72"/>
      <c r="AA19" s="72"/>
      <c r="AB19" s="72"/>
      <c r="AC19" s="87">
        <f>Y19+AA19</f>
        <v>0</v>
      </c>
      <c r="AD19" s="87">
        <f>Z19+AB19</f>
        <v>0</v>
      </c>
      <c r="AE19" s="206">
        <f>SUM(K19,W19,AC19)</f>
        <v>5</v>
      </c>
      <c r="AF19" s="206">
        <f>SUM(L19,X19,AD19)</f>
        <v>7</v>
      </c>
    </row>
    <row r="20" spans="1:32" s="52" customFormat="1" ht="15.75" customHeight="1">
      <c r="A20" s="302" t="s">
        <v>38</v>
      </c>
      <c r="B20" s="302"/>
      <c r="C20" s="69">
        <f aca="true" t="shared" si="4" ref="C20:J20">SUM(C9:C19)</f>
        <v>7</v>
      </c>
      <c r="D20" s="69">
        <f t="shared" si="4"/>
        <v>13</v>
      </c>
      <c r="E20" s="69">
        <f t="shared" si="4"/>
        <v>6</v>
      </c>
      <c r="F20" s="69">
        <f t="shared" si="4"/>
        <v>9</v>
      </c>
      <c r="G20" s="69">
        <f t="shared" si="4"/>
        <v>7</v>
      </c>
      <c r="H20" s="69">
        <f t="shared" si="4"/>
        <v>19</v>
      </c>
      <c r="I20" s="69">
        <f t="shared" si="4"/>
        <v>9</v>
      </c>
      <c r="J20" s="69">
        <f t="shared" si="4"/>
        <v>15</v>
      </c>
      <c r="K20" s="70">
        <f>C20+E20+G20+I20</f>
        <v>29</v>
      </c>
      <c r="L20" s="70">
        <f>D20+F20+H20+J20</f>
        <v>56</v>
      </c>
      <c r="M20" s="69">
        <f aca="true" t="shared" si="5" ref="M20:V20">SUM(M9:M19)</f>
        <v>7</v>
      </c>
      <c r="N20" s="69">
        <f t="shared" si="5"/>
        <v>10</v>
      </c>
      <c r="O20" s="69">
        <f t="shared" si="5"/>
        <v>8</v>
      </c>
      <c r="P20" s="69">
        <f t="shared" si="5"/>
        <v>15</v>
      </c>
      <c r="Q20" s="69">
        <f t="shared" si="5"/>
        <v>6</v>
      </c>
      <c r="R20" s="69">
        <f t="shared" si="5"/>
        <v>9</v>
      </c>
      <c r="S20" s="69">
        <f t="shared" si="5"/>
        <v>3</v>
      </c>
      <c r="T20" s="69">
        <f t="shared" si="5"/>
        <v>7</v>
      </c>
      <c r="U20" s="69">
        <f t="shared" si="5"/>
        <v>3</v>
      </c>
      <c r="V20" s="69">
        <f t="shared" si="5"/>
        <v>4</v>
      </c>
      <c r="W20" s="205">
        <f>M20+O20+Q20+S20+U20</f>
        <v>27</v>
      </c>
      <c r="X20" s="205">
        <f>N20+P20+R20+T20+V20</f>
        <v>45</v>
      </c>
      <c r="Y20" s="69">
        <f aca="true" t="shared" si="6" ref="Y20:AF20">SUM(Y9:Y19)</f>
        <v>1</v>
      </c>
      <c r="Z20" s="69">
        <f t="shared" si="6"/>
        <v>1</v>
      </c>
      <c r="AA20" s="69">
        <f t="shared" si="6"/>
        <v>1</v>
      </c>
      <c r="AB20" s="69">
        <f t="shared" si="6"/>
        <v>1</v>
      </c>
      <c r="AC20" s="69">
        <f t="shared" si="6"/>
        <v>2</v>
      </c>
      <c r="AD20" s="69">
        <f t="shared" si="6"/>
        <v>2</v>
      </c>
      <c r="AE20" s="207">
        <f t="shared" si="6"/>
        <v>58</v>
      </c>
      <c r="AF20" s="207">
        <f t="shared" si="6"/>
        <v>103</v>
      </c>
    </row>
    <row r="22" spans="1:31" s="41" customFormat="1" ht="25.5" customHeight="1">
      <c r="A22" s="232" t="s">
        <v>43</v>
      </c>
      <c r="B22" s="232"/>
      <c r="C22" s="232"/>
      <c r="D22" s="232"/>
      <c r="E22" s="232"/>
      <c r="F22" s="232"/>
      <c r="G22" s="232"/>
      <c r="H22" s="232"/>
      <c r="I22" s="232" t="s">
        <v>72</v>
      </c>
      <c r="J22" s="232"/>
      <c r="K22" s="232"/>
      <c r="L22" s="232"/>
      <c r="M22" s="232"/>
      <c r="N22" s="42"/>
      <c r="O22" s="42"/>
      <c r="T22" s="40"/>
      <c r="U22" s="40"/>
      <c r="Z22" s="42"/>
      <c r="AA22" s="42"/>
      <c r="AB22" s="42"/>
      <c r="AC22" s="42"/>
      <c r="AD22" s="42"/>
      <c r="AE22" s="42"/>
    </row>
    <row r="23" spans="31:32" ht="15.75">
      <c r="AE23" s="49"/>
      <c r="AF23" s="49"/>
    </row>
    <row r="24" spans="1:31" s="40" customFormat="1" ht="23.25" customHeight="1">
      <c r="A24" s="232" t="s">
        <v>42</v>
      </c>
      <c r="B24" s="232"/>
      <c r="C24" s="232"/>
      <c r="D24" s="232"/>
      <c r="E24" s="232"/>
      <c r="F24" s="232"/>
      <c r="G24" s="232"/>
      <c r="H24" s="232"/>
      <c r="I24" s="232" t="s">
        <v>66</v>
      </c>
      <c r="J24" s="232"/>
      <c r="K24" s="232"/>
      <c r="L24" s="232"/>
      <c r="M24" s="232"/>
      <c r="N24" s="42"/>
      <c r="O24" s="42"/>
      <c r="P24" s="59"/>
      <c r="Q24" s="59"/>
      <c r="Z24" s="42"/>
      <c r="AA24" s="42"/>
      <c r="AB24" s="42"/>
      <c r="AC24" s="42"/>
      <c r="AD24" s="42"/>
      <c r="AE24" s="42"/>
    </row>
    <row r="25" spans="1:31" s="40" customFormat="1" ht="18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42"/>
      <c r="O25" s="42"/>
      <c r="P25" s="59"/>
      <c r="Q25" s="59"/>
      <c r="Z25" s="42"/>
      <c r="AA25" s="42"/>
      <c r="AB25" s="42"/>
      <c r="AC25" s="42"/>
      <c r="AD25" s="42"/>
      <c r="AE25" s="42"/>
    </row>
  </sheetData>
  <sheetProtection/>
  <mergeCells count="24">
    <mergeCell ref="AA7:AB7"/>
    <mergeCell ref="M7:N7"/>
    <mergeCell ref="U7:V7"/>
    <mergeCell ref="W7:X7"/>
    <mergeCell ref="AC7:AD7"/>
    <mergeCell ref="Y7:Z7"/>
    <mergeCell ref="Q7:R7"/>
    <mergeCell ref="S7:T7"/>
    <mergeCell ref="A24:H24"/>
    <mergeCell ref="I24:M24"/>
    <mergeCell ref="A20:B20"/>
    <mergeCell ref="A22:H22"/>
    <mergeCell ref="I22:M22"/>
    <mergeCell ref="O7:P7"/>
    <mergeCell ref="A5:AF5"/>
    <mergeCell ref="A6:AF6"/>
    <mergeCell ref="A7:A8"/>
    <mergeCell ref="B7:B8"/>
    <mergeCell ref="C7:D7"/>
    <mergeCell ref="E7:F7"/>
    <mergeCell ref="G7:H7"/>
    <mergeCell ref="I7:J7"/>
    <mergeCell ref="K7:L7"/>
    <mergeCell ref="AE7:AF7"/>
  </mergeCells>
  <printOptions horizontalCentered="1"/>
  <pageMargins left="0.31496062992125984" right="0.31496062992125984" top="0.35433070866141736" bottom="0.35433070866141736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ГУОтНУ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 отдел</dc:creator>
  <cp:keywords/>
  <dc:description/>
  <cp:lastModifiedBy>Popova1</cp:lastModifiedBy>
  <cp:lastPrinted>2023-09-06T10:34:02Z</cp:lastPrinted>
  <dcterms:created xsi:type="dcterms:W3CDTF">2002-08-06T14:19:00Z</dcterms:created>
  <dcterms:modified xsi:type="dcterms:W3CDTF">2023-09-06T10:36:15Z</dcterms:modified>
  <cp:category/>
  <cp:version/>
  <cp:contentType/>
  <cp:contentStatus/>
</cp:coreProperties>
</file>